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V. LDF\"/>
    </mc:Choice>
  </mc:AlternateContent>
  <xr:revisionPtr revIDLastSave="0" documentId="13_ncr:1_{B33A1FF1-2F58-4DD8-9ED4-E12EC2430B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D" sheetId="2" r:id="rId1"/>
  </sheets>
  <definedNames>
    <definedName name="_xlnm.Print_Area" localSheetId="0">EAID!$A$1:$J$106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2" l="1"/>
  <c r="G79" i="2"/>
  <c r="H79" i="2"/>
  <c r="I79" i="2"/>
  <c r="J79" i="2"/>
  <c r="E79" i="2"/>
  <c r="J77" i="2"/>
  <c r="G78" i="2"/>
  <c r="G77" i="2"/>
  <c r="J72" i="2"/>
  <c r="J71" i="2" s="1"/>
  <c r="F71" i="2"/>
  <c r="G71" i="2"/>
  <c r="H71" i="2"/>
  <c r="I71" i="2"/>
  <c r="E71" i="2"/>
  <c r="G72" i="2"/>
  <c r="F69" i="2"/>
  <c r="H69" i="2"/>
  <c r="I69" i="2"/>
  <c r="J69" i="2"/>
  <c r="E69" i="2"/>
  <c r="F49" i="2"/>
  <c r="H49" i="2"/>
  <c r="I49" i="2"/>
  <c r="J49" i="2"/>
  <c r="E49" i="2"/>
  <c r="J53" i="2"/>
  <c r="J54" i="2"/>
  <c r="J55" i="2"/>
  <c r="J56" i="2"/>
  <c r="J57" i="2"/>
  <c r="J52" i="2"/>
  <c r="G53" i="2"/>
  <c r="G49" i="2" s="1"/>
  <c r="G69" i="2" s="1"/>
  <c r="G54" i="2"/>
  <c r="G55" i="2"/>
  <c r="G56" i="2"/>
  <c r="G57" i="2"/>
  <c r="G52" i="2"/>
  <c r="F44" i="2"/>
  <c r="F74" i="2" s="1"/>
  <c r="H44" i="2"/>
  <c r="H74" i="2" s="1"/>
  <c r="I44" i="2"/>
  <c r="I74" i="2" s="1"/>
  <c r="E44" i="2"/>
  <c r="E74" i="2" s="1"/>
  <c r="F40" i="2"/>
  <c r="G40" i="2"/>
  <c r="H40" i="2"/>
  <c r="I40" i="2"/>
  <c r="E40" i="2"/>
  <c r="J42" i="2"/>
  <c r="J40" i="2" s="1"/>
  <c r="J41" i="2"/>
  <c r="G42" i="2"/>
  <c r="G41" i="2"/>
  <c r="J39" i="2"/>
  <c r="J38" i="2" s="1"/>
  <c r="G39" i="2"/>
  <c r="F38" i="2"/>
  <c r="G38" i="2"/>
  <c r="H38" i="2"/>
  <c r="I38" i="2"/>
  <c r="E38" i="2"/>
  <c r="J33" i="2"/>
  <c r="J34" i="2"/>
  <c r="J35" i="2"/>
  <c r="J36" i="2"/>
  <c r="J32" i="2"/>
  <c r="G33" i="2"/>
  <c r="G34" i="2"/>
  <c r="G35" i="2"/>
  <c r="G36" i="2"/>
  <c r="G32" i="2"/>
  <c r="F31" i="2"/>
  <c r="G31" i="2"/>
  <c r="H31" i="2"/>
  <c r="I31" i="2"/>
  <c r="E31" i="2"/>
  <c r="F18" i="2"/>
  <c r="G18" i="2"/>
  <c r="G44" i="2" s="1"/>
  <c r="H18" i="2"/>
  <c r="I18" i="2"/>
  <c r="J18" i="2"/>
  <c r="E18" i="2"/>
  <c r="J21" i="2"/>
  <c r="J22" i="2"/>
  <c r="J23" i="2"/>
  <c r="J24" i="2"/>
  <c r="J25" i="2"/>
  <c r="J26" i="2"/>
  <c r="J27" i="2"/>
  <c r="J28" i="2"/>
  <c r="J29" i="2"/>
  <c r="J30" i="2"/>
  <c r="J20" i="2"/>
  <c r="G21" i="2"/>
  <c r="G22" i="2"/>
  <c r="G23" i="2"/>
  <c r="G24" i="2"/>
  <c r="G25" i="2"/>
  <c r="G26" i="2"/>
  <c r="G27" i="2"/>
  <c r="G28" i="2"/>
  <c r="G29" i="2"/>
  <c r="G30" i="2"/>
  <c r="G20" i="2"/>
  <c r="J12" i="2"/>
  <c r="J13" i="2"/>
  <c r="J14" i="2"/>
  <c r="J15" i="2"/>
  <c r="J16" i="2"/>
  <c r="J17" i="2"/>
  <c r="J11" i="2"/>
  <c r="G12" i="2"/>
  <c r="G13" i="2"/>
  <c r="G14" i="2"/>
  <c r="G15" i="2"/>
  <c r="G16" i="2"/>
  <c r="G17" i="2"/>
  <c r="G11" i="2"/>
  <c r="G74" i="2" l="1"/>
  <c r="J31" i="2"/>
  <c r="J44" i="2" s="1"/>
  <c r="J74" i="2" s="1"/>
</calcChain>
</file>

<file path=xl/sharedStrings.xml><?xml version="1.0" encoding="utf-8"?>
<sst xmlns="http://schemas.openxmlformats.org/spreadsheetml/2006/main" count="78" uniqueCount="78">
  <si>
    <t>Estado Analítico de Ingresos Detallado - LDF</t>
  </si>
  <si>
    <t>(PESOS)</t>
  </si>
  <si>
    <t>Ingreso</t>
  </si>
  <si>
    <t>Diferencia (e)</t>
  </si>
  <si>
    <t>Concepto</t>
  </si>
  <si>
    <t>Estimado (d)</t>
  </si>
  <si>
    <t>Ampliaciones/ (Reducciones)</t>
  </si>
  <si>
    <t>Modificado</t>
  </si>
  <si>
    <t>Devengado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</si>
  <si>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</si>
  <si>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</si>
  <si>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</si>
  <si>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</si>
  <si>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</si>
  <si>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</si>
  <si>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</si>
  <si>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</si>
  <si>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</si>
  <si>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</si>
  <si>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</si>
  <si>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</si>
  <si>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</si>
  <si>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</si>
  <si>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</si>
  <si>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</si>
  <si>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</si>
  <si>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</si>
  <si>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</si>
  <si>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</si>
  <si>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</si>
  <si>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</si>
  <si>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</si>
  <si>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</si>
  <si>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</si>
  <si>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</si>
  <si>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</si>
  <si>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</si>
  <si>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</si>
  <si>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</si>
  <si>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</si>
  <si>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</si>
  <si>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</si>
  <si>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</si>
  <si>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</si>
  <si>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</si>
  <si>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</si>
  <si>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</si>
  <si>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</si>
  <si>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</si>
  <si>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</si>
  <si>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</si>
  <si>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</si>
  <si>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</si>
  <si>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</si>
  <si>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</si>
  <si>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</si>
  <si>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</si>
  <si>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</si>
  <si>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</si>
  <si>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</si>
  <si>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</si>
  <si>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</si>
  <si>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</si>
  <si>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</si>
  <si>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</si>
  <si>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</si>
  <si>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</si>
  <si>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</si>
  <si>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</si>
  <si>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</si>
  <si>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</si>
  <si>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</si>
  <si>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</si>
  <si>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</si>
  <si>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</si>
  <si>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Del 01 de enero al 30 de septiembre de 2023 (b)</t>
  </si>
  <si>
    <t>ASEC_EAID_3erTrim_G3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</si>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</sst>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 vertical="center"/>
    </xf>
    <xf numFmtId="4" fontId="3" fillId="0" borderId="5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4" fontId="4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4" fontId="3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justify" vertical="center"/>
    </xf>
    <xf numFmtId="4" fontId="4" fillId="0" borderId="8" xfId="0" applyNumberFormat="1" applyFont="1" applyBorder="1" applyAlignment="1">
      <alignment horizontal="right" vertical="center"/>
    </xf>
    <xf numFmtId="4" fontId="4" fillId="2" borderId="5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" fontId="3" fillId="0" borderId="16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4" fillId="0" borderId="15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7" xfId="0" applyFont="1" applyBorder="1" applyAlignment="1">
      <alignment horizontal="justify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1</xdr:row>
      <xdr:rowOff>53340</xdr:rowOff>
    </xdr:from>
    <xdr:to>
      <xdr:col>3</xdr:col>
      <xdr:colOff>1150620</xdr:colOff>
      <xdr:row>4</xdr:row>
      <xdr:rowOff>182880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99060"/>
          <a:ext cx="16764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289560</xdr:colOff>
      <xdr:row>1</xdr:row>
      <xdr:rowOff>38100</xdr:rowOff>
    </xdr:from>
    <xdr:to>
      <xdr:col>9</xdr:col>
      <xdr:colOff>922020</xdr:colOff>
      <xdr:row>4</xdr:row>
      <xdr:rowOff>137160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0520" y="83820"/>
          <a:ext cx="16230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93</xdr:row>
      <xdr:rowOff>12700</xdr:rowOff>
    </xdr:from>
    <xdr:to>
      <xdr:col>9</xdr:col>
      <xdr:colOff>838200</xdr:colOff>
      <xdr:row>105</xdr:row>
      <xdr:rowOff>5079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 bwMode="auto">
        <a:xfrm>
          <a:off x="0" y="16903700"/>
          <a:ext cx="9512300" cy="2125979"/>
          <a:chOff x="0" y="0"/>
          <a:chExt cx="7628088" cy="990875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1981674" y="710305"/>
            <a:ext cx="3619496" cy="28057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352672" y="0"/>
            <a:ext cx="3103718" cy="2983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0" y="387116"/>
            <a:ext cx="3474716" cy="2272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388639" y="376461"/>
            <a:ext cx="3239449" cy="2379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2615086" y="0"/>
            <a:ext cx="257889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2524599" y="692547"/>
            <a:ext cx="255174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>
            <a:off x="461486" y="387116"/>
            <a:ext cx="25607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841076" y="376461"/>
            <a:ext cx="258793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00"/>
  <sheetViews>
    <sheetView showGridLines="0" tabSelected="1" view="pageBreakPreview" topLeftCell="A27" zoomScale="60" zoomScaleNormal="100" workbookViewId="0">
      <selection activeCell="G86" sqref="G86"/>
    </sheetView>
  </sheetViews>
  <sheetFormatPr baseColWidth="10" defaultRowHeight="14.4" x14ac:dyDescent="0.3"/>
  <cols>
    <col min="1" max="1" width="0.6640625" customWidth="1"/>
    <col min="2" max="2" width="3" customWidth="1"/>
    <col min="3" max="3" width="4.88671875" customWidth="1"/>
    <col min="4" max="4" width="46.6640625" customWidth="1"/>
    <col min="5" max="5" width="14.44140625" bestFit="1" customWidth="1"/>
    <col min="6" max="6" width="13.44140625" customWidth="1"/>
    <col min="7" max="9" width="14.44140625" bestFit="1" customWidth="1"/>
    <col min="10" max="10" width="14.109375" customWidth="1"/>
    <col min="11" max="11" width="0.6640625" customWidth="1"/>
  </cols>
  <sheetData>
    <row r="1" spans="2:11" ht="3.75" customHeight="1" thickBot="1" x14ac:dyDescent="0.3">
      <c r="K1" s="1" t="s">
        <v>76</v>
      </c>
    </row>
    <row r="2" spans="2:11" ht="15" x14ac:dyDescent="0.25">
      <c r="B2" s="29" t="s">
        <v>77</v>
      </c>
      <c r="C2" s="30"/>
      <c r="D2" s="30"/>
      <c r="E2" s="30"/>
      <c r="F2" s="30"/>
      <c r="G2" s="30"/>
      <c r="H2" s="30"/>
      <c r="I2" s="30"/>
      <c r="J2" s="31"/>
    </row>
    <row r="3" spans="2:11" x14ac:dyDescent="0.3">
      <c r="B3" s="32" t="s">
        <v>0</v>
      </c>
      <c r="C3" s="33"/>
      <c r="D3" s="33"/>
      <c r="E3" s="33"/>
      <c r="F3" s="33"/>
      <c r="G3" s="33"/>
      <c r="H3" s="33"/>
      <c r="I3" s="33"/>
      <c r="J3" s="34"/>
    </row>
    <row r="4" spans="2:11" ht="15" x14ac:dyDescent="0.25">
      <c r="B4" s="32" t="s">
        <v>75</v>
      </c>
      <c r="C4" s="33"/>
      <c r="D4" s="33"/>
      <c r="E4" s="33"/>
      <c r="F4" s="33"/>
      <c r="G4" s="33"/>
      <c r="H4" s="33"/>
      <c r="I4" s="33"/>
      <c r="J4" s="34"/>
    </row>
    <row r="5" spans="2:11" ht="15.75" thickBot="1" x14ac:dyDescent="0.3">
      <c r="B5" s="35" t="s">
        <v>1</v>
      </c>
      <c r="C5" s="36"/>
      <c r="D5" s="36"/>
      <c r="E5" s="36"/>
      <c r="F5" s="36"/>
      <c r="G5" s="36"/>
      <c r="H5" s="36"/>
      <c r="I5" s="36"/>
      <c r="J5" s="37"/>
    </row>
    <row r="6" spans="2:11" ht="15" thickBot="1" x14ac:dyDescent="0.35">
      <c r="B6" s="29"/>
      <c r="C6" s="30"/>
      <c r="D6" s="31"/>
      <c r="E6" s="38" t="s">
        <v>2</v>
      </c>
      <c r="F6" s="39"/>
      <c r="G6" s="39"/>
      <c r="H6" s="39"/>
      <c r="I6" s="40"/>
      <c r="J6" s="41" t="s">
        <v>3</v>
      </c>
    </row>
    <row r="7" spans="2:11" x14ac:dyDescent="0.3">
      <c r="B7" s="32" t="s">
        <v>4</v>
      </c>
      <c r="C7" s="33"/>
      <c r="D7" s="34"/>
      <c r="E7" s="41" t="s">
        <v>5</v>
      </c>
      <c r="F7" s="41" t="s">
        <v>6</v>
      </c>
      <c r="G7" s="41" t="s">
        <v>7</v>
      </c>
      <c r="H7" s="41" t="s">
        <v>8</v>
      </c>
      <c r="I7" s="41" t="s">
        <v>9</v>
      </c>
      <c r="J7" s="42"/>
    </row>
    <row r="8" spans="2:11" ht="15" thickBot="1" x14ac:dyDescent="0.35">
      <c r="B8" s="35" t="s">
        <v>10</v>
      </c>
      <c r="C8" s="36"/>
      <c r="D8" s="37"/>
      <c r="E8" s="43"/>
      <c r="F8" s="43"/>
      <c r="G8" s="43"/>
      <c r="H8" s="43"/>
      <c r="I8" s="43"/>
      <c r="J8" s="43"/>
    </row>
    <row r="9" spans="2:11" ht="4.5" customHeight="1" x14ac:dyDescent="0.25">
      <c r="B9" s="19"/>
      <c r="C9" s="20"/>
      <c r="D9" s="21"/>
      <c r="E9" s="2"/>
      <c r="F9" s="2"/>
      <c r="G9" s="2"/>
      <c r="H9" s="2"/>
      <c r="I9" s="2"/>
      <c r="J9" s="2"/>
    </row>
    <row r="10" spans="2:11" x14ac:dyDescent="0.3">
      <c r="B10" s="26" t="s">
        <v>11</v>
      </c>
      <c r="C10" s="27"/>
      <c r="D10" s="28"/>
      <c r="E10" s="3"/>
      <c r="F10" s="3"/>
      <c r="G10" s="3"/>
      <c r="H10" s="3"/>
      <c r="I10" s="3"/>
      <c r="J10" s="3"/>
    </row>
    <row r="11" spans="2:11" ht="15" x14ac:dyDescent="0.25">
      <c r="B11" s="4"/>
      <c r="C11" s="22" t="s">
        <v>12</v>
      </c>
      <c r="D11" s="23"/>
      <c r="E11" s="12">
        <v>22692615.129999999</v>
      </c>
      <c r="F11" s="12">
        <v>0</v>
      </c>
      <c r="G11" s="12">
        <f>E11+F11</f>
        <v>22692615.129999999</v>
      </c>
      <c r="H11" s="12">
        <v>15798725.029999999</v>
      </c>
      <c r="I11" s="12">
        <v>15798725.029999999</v>
      </c>
      <c r="J11" s="12">
        <f>I11-E11</f>
        <v>-6893890.0999999996</v>
      </c>
    </row>
    <row r="12" spans="2:11" ht="15" x14ac:dyDescent="0.25">
      <c r="B12" s="4"/>
      <c r="C12" s="24" t="s">
        <v>13</v>
      </c>
      <c r="D12" s="25"/>
      <c r="E12" s="12">
        <v>0</v>
      </c>
      <c r="F12" s="12">
        <v>0</v>
      </c>
      <c r="G12" s="12">
        <f t="shared" ref="G12:G17" si="0">E12+F12</f>
        <v>0</v>
      </c>
      <c r="H12" s="12">
        <v>0</v>
      </c>
      <c r="I12" s="12">
        <v>0</v>
      </c>
      <c r="J12" s="12">
        <f t="shared" ref="J12:J17" si="1">I12-E12</f>
        <v>0</v>
      </c>
    </row>
    <row r="13" spans="2:11" ht="15" x14ac:dyDescent="0.25">
      <c r="B13" s="4"/>
      <c r="C13" s="22" t="s">
        <v>14</v>
      </c>
      <c r="D13" s="23"/>
      <c r="E13" s="12">
        <v>0</v>
      </c>
      <c r="F13" s="12">
        <v>0</v>
      </c>
      <c r="G13" s="12">
        <f t="shared" si="0"/>
        <v>0</v>
      </c>
      <c r="H13" s="12">
        <v>0</v>
      </c>
      <c r="I13" s="12">
        <v>0</v>
      </c>
      <c r="J13" s="12">
        <f t="shared" si="1"/>
        <v>0</v>
      </c>
    </row>
    <row r="14" spans="2:11" ht="15" x14ac:dyDescent="0.25">
      <c r="B14" s="4"/>
      <c r="C14" s="22" t="s">
        <v>15</v>
      </c>
      <c r="D14" s="23"/>
      <c r="E14" s="12">
        <v>67731897.849999994</v>
      </c>
      <c r="F14" s="12">
        <v>0</v>
      </c>
      <c r="G14" s="12">
        <f t="shared" si="0"/>
        <v>67731897.849999994</v>
      </c>
      <c r="H14" s="12">
        <v>25303469.890000001</v>
      </c>
      <c r="I14" s="12">
        <v>25303469.890000001</v>
      </c>
      <c r="J14" s="12">
        <f t="shared" si="1"/>
        <v>-42428427.959999993</v>
      </c>
    </row>
    <row r="15" spans="2:11" ht="15" x14ac:dyDescent="0.25">
      <c r="B15" s="4"/>
      <c r="C15" s="22" t="s">
        <v>16</v>
      </c>
      <c r="D15" s="23"/>
      <c r="E15" s="12">
        <v>246278.31</v>
      </c>
      <c r="F15" s="12">
        <v>0</v>
      </c>
      <c r="G15" s="12">
        <f t="shared" si="0"/>
        <v>246278.31</v>
      </c>
      <c r="H15" s="12">
        <v>178088.33</v>
      </c>
      <c r="I15" s="12">
        <v>178088.33</v>
      </c>
      <c r="J15" s="12">
        <f t="shared" si="1"/>
        <v>-68189.98000000001</v>
      </c>
    </row>
    <row r="16" spans="2:11" ht="15" x14ac:dyDescent="0.25">
      <c r="B16" s="4"/>
      <c r="C16" s="22" t="s">
        <v>17</v>
      </c>
      <c r="D16" s="23"/>
      <c r="E16" s="12">
        <v>2151595.0099999998</v>
      </c>
      <c r="F16" s="12">
        <v>0</v>
      </c>
      <c r="G16" s="12">
        <f t="shared" si="0"/>
        <v>2151595.0099999998</v>
      </c>
      <c r="H16" s="12">
        <v>1960865.91</v>
      </c>
      <c r="I16" s="12">
        <v>1960865.91</v>
      </c>
      <c r="J16" s="12">
        <f t="shared" si="1"/>
        <v>-190729.09999999986</v>
      </c>
    </row>
    <row r="17" spans="2:10" x14ac:dyDescent="0.3">
      <c r="B17" s="4"/>
      <c r="C17" s="24" t="s">
        <v>72</v>
      </c>
      <c r="D17" s="25"/>
      <c r="E17" s="12">
        <v>0</v>
      </c>
      <c r="F17" s="12">
        <v>0</v>
      </c>
      <c r="G17" s="12">
        <f t="shared" si="0"/>
        <v>0</v>
      </c>
      <c r="H17" s="12">
        <v>0</v>
      </c>
      <c r="I17" s="12">
        <v>0</v>
      </c>
      <c r="J17" s="12">
        <f t="shared" si="1"/>
        <v>0</v>
      </c>
    </row>
    <row r="18" spans="2:10" x14ac:dyDescent="0.3">
      <c r="B18" s="44"/>
      <c r="C18" s="22" t="s">
        <v>18</v>
      </c>
      <c r="D18" s="23"/>
      <c r="E18" s="12">
        <f>SUM(E19:E30)</f>
        <v>85787867.840000004</v>
      </c>
      <c r="F18" s="12">
        <f t="shared" ref="F18:J18" si="2">SUM(F19:F30)</f>
        <v>0</v>
      </c>
      <c r="G18" s="12">
        <f t="shared" si="2"/>
        <v>85787867.840000004</v>
      </c>
      <c r="H18" s="12">
        <f t="shared" si="2"/>
        <v>67863496.74000001</v>
      </c>
      <c r="I18" s="12">
        <f t="shared" si="2"/>
        <v>67863496.74000001</v>
      </c>
      <c r="J18" s="12">
        <f t="shared" si="2"/>
        <v>-17924371.099999998</v>
      </c>
    </row>
    <row r="19" spans="2:10" x14ac:dyDescent="0.3">
      <c r="B19" s="44"/>
      <c r="C19" s="22" t="s">
        <v>19</v>
      </c>
      <c r="D19" s="23"/>
      <c r="E19" s="5"/>
      <c r="F19" s="5"/>
      <c r="G19" s="5"/>
      <c r="H19" s="5"/>
      <c r="I19" s="5"/>
      <c r="J19" s="5"/>
    </row>
    <row r="20" spans="2:10" ht="15" x14ac:dyDescent="0.25">
      <c r="B20" s="4"/>
      <c r="C20" s="6"/>
      <c r="D20" s="7" t="s">
        <v>20</v>
      </c>
      <c r="E20" s="5">
        <v>57654161.390000001</v>
      </c>
      <c r="F20" s="5">
        <v>0</v>
      </c>
      <c r="G20" s="5">
        <f>E20+F20</f>
        <v>57654161.390000001</v>
      </c>
      <c r="H20" s="5">
        <v>48881340</v>
      </c>
      <c r="I20" s="5">
        <v>48881340</v>
      </c>
      <c r="J20" s="5">
        <f>I20-E20</f>
        <v>-8772821.3900000006</v>
      </c>
    </row>
    <row r="21" spans="2:10" ht="15" x14ac:dyDescent="0.25">
      <c r="B21" s="4"/>
      <c r="C21" s="6"/>
      <c r="D21" s="7" t="s">
        <v>21</v>
      </c>
      <c r="E21" s="5">
        <v>8712213.5700000003</v>
      </c>
      <c r="F21" s="5">
        <v>0</v>
      </c>
      <c r="G21" s="5">
        <f t="shared" ref="G21:G30" si="3">E21+F21</f>
        <v>8712213.5700000003</v>
      </c>
      <c r="H21" s="5">
        <v>7019583</v>
      </c>
      <c r="I21" s="5">
        <v>7019583</v>
      </c>
      <c r="J21" s="5">
        <f t="shared" ref="J21:J30" si="4">I21-E21</f>
        <v>-1692630.5700000003</v>
      </c>
    </row>
    <row r="22" spans="2:10" x14ac:dyDescent="0.3">
      <c r="B22" s="4"/>
      <c r="C22" s="6"/>
      <c r="D22" s="7" t="s">
        <v>22</v>
      </c>
      <c r="E22" s="5">
        <v>3158130.77</v>
      </c>
      <c r="F22" s="5">
        <v>0</v>
      </c>
      <c r="G22" s="5">
        <f t="shared" si="3"/>
        <v>3158130.77</v>
      </c>
      <c r="H22" s="5">
        <v>1387392</v>
      </c>
      <c r="I22" s="5">
        <v>1387392</v>
      </c>
      <c r="J22" s="5">
        <f t="shared" si="4"/>
        <v>-1770738.77</v>
      </c>
    </row>
    <row r="23" spans="2:10" x14ac:dyDescent="0.3">
      <c r="B23" s="4"/>
      <c r="C23" s="6"/>
      <c r="D23" s="7" t="s">
        <v>23</v>
      </c>
      <c r="E23" s="5">
        <v>0</v>
      </c>
      <c r="F23" s="5">
        <v>0</v>
      </c>
      <c r="G23" s="5">
        <f t="shared" si="3"/>
        <v>0</v>
      </c>
      <c r="H23" s="5">
        <v>0</v>
      </c>
      <c r="I23" s="5">
        <v>0</v>
      </c>
      <c r="J23" s="5">
        <f t="shared" si="4"/>
        <v>0</v>
      </c>
    </row>
    <row r="24" spans="2:10" x14ac:dyDescent="0.3">
      <c r="B24" s="4"/>
      <c r="C24" s="6"/>
      <c r="D24" s="7" t="s">
        <v>24</v>
      </c>
      <c r="E24" s="5">
        <v>0</v>
      </c>
      <c r="F24" s="5">
        <v>0</v>
      </c>
      <c r="G24" s="5">
        <f t="shared" si="3"/>
        <v>0</v>
      </c>
      <c r="H24" s="5">
        <v>0</v>
      </c>
      <c r="I24" s="5">
        <v>0</v>
      </c>
      <c r="J24" s="5">
        <f t="shared" si="4"/>
        <v>0</v>
      </c>
    </row>
    <row r="25" spans="2:10" x14ac:dyDescent="0.3">
      <c r="B25" s="4"/>
      <c r="C25" s="6"/>
      <c r="D25" s="7" t="s">
        <v>25</v>
      </c>
      <c r="E25" s="5">
        <v>1614942.86</v>
      </c>
      <c r="F25" s="5">
        <v>0</v>
      </c>
      <c r="G25" s="5">
        <f t="shared" si="3"/>
        <v>1614942.86</v>
      </c>
      <c r="H25" s="5">
        <v>1306754</v>
      </c>
      <c r="I25" s="5">
        <v>1306754</v>
      </c>
      <c r="J25" s="5">
        <f t="shared" si="4"/>
        <v>-308188.8600000001</v>
      </c>
    </row>
    <row r="26" spans="2:10" x14ac:dyDescent="0.3">
      <c r="B26" s="4"/>
      <c r="C26" s="6"/>
      <c r="D26" s="7" t="s">
        <v>26</v>
      </c>
      <c r="E26" s="5">
        <v>0</v>
      </c>
      <c r="F26" s="5">
        <v>0</v>
      </c>
      <c r="G26" s="5">
        <f t="shared" si="3"/>
        <v>0</v>
      </c>
      <c r="H26" s="5">
        <v>0</v>
      </c>
      <c r="I26" s="5">
        <v>0</v>
      </c>
      <c r="J26" s="5">
        <f t="shared" si="4"/>
        <v>0</v>
      </c>
    </row>
    <row r="27" spans="2:10" x14ac:dyDescent="0.3">
      <c r="B27" s="4"/>
      <c r="C27" s="6"/>
      <c r="D27" s="7" t="s">
        <v>27</v>
      </c>
      <c r="E27" s="5">
        <v>0</v>
      </c>
      <c r="F27" s="5">
        <v>0</v>
      </c>
      <c r="G27" s="5">
        <f t="shared" si="3"/>
        <v>0</v>
      </c>
      <c r="H27" s="5">
        <v>0</v>
      </c>
      <c r="I27" s="5">
        <v>0</v>
      </c>
      <c r="J27" s="5">
        <f t="shared" si="4"/>
        <v>0</v>
      </c>
    </row>
    <row r="28" spans="2:10" x14ac:dyDescent="0.3">
      <c r="B28" s="4"/>
      <c r="C28" s="6"/>
      <c r="D28" s="7" t="s">
        <v>28</v>
      </c>
      <c r="E28" s="5">
        <v>1074557.7</v>
      </c>
      <c r="F28" s="5">
        <v>0</v>
      </c>
      <c r="G28" s="5">
        <f t="shared" si="3"/>
        <v>1074557.7</v>
      </c>
      <c r="H28" s="5">
        <v>1046346</v>
      </c>
      <c r="I28" s="5">
        <v>1046346</v>
      </c>
      <c r="J28" s="5">
        <f t="shared" si="4"/>
        <v>-28211.699999999953</v>
      </c>
    </row>
    <row r="29" spans="2:10" ht="15" x14ac:dyDescent="0.25">
      <c r="B29" s="4"/>
      <c r="C29" s="6"/>
      <c r="D29" s="7" t="s">
        <v>29</v>
      </c>
      <c r="E29" s="5">
        <v>6921395.1699999999</v>
      </c>
      <c r="F29" s="5">
        <v>0</v>
      </c>
      <c r="G29" s="5">
        <f t="shared" si="3"/>
        <v>6921395.1699999999</v>
      </c>
      <c r="H29" s="5">
        <v>4640343.74</v>
      </c>
      <c r="I29" s="5">
        <v>4640343.74</v>
      </c>
      <c r="J29" s="5">
        <f t="shared" si="4"/>
        <v>-2281051.4299999997</v>
      </c>
    </row>
    <row r="30" spans="2:10" ht="22.8" x14ac:dyDescent="0.3">
      <c r="B30" s="4"/>
      <c r="C30" s="6"/>
      <c r="D30" s="7" t="s">
        <v>30</v>
      </c>
      <c r="E30" s="5">
        <v>6652466.3799999999</v>
      </c>
      <c r="F30" s="5">
        <v>0</v>
      </c>
      <c r="G30" s="5">
        <f t="shared" si="3"/>
        <v>6652466.3799999999</v>
      </c>
      <c r="H30" s="5">
        <v>3581738</v>
      </c>
      <c r="I30" s="5">
        <v>3581738</v>
      </c>
      <c r="J30" s="5">
        <f t="shared" si="4"/>
        <v>-3070728.38</v>
      </c>
    </row>
    <row r="31" spans="2:10" ht="24.75" customHeight="1" x14ac:dyDescent="0.3">
      <c r="B31" s="4"/>
      <c r="C31" s="24" t="s">
        <v>31</v>
      </c>
      <c r="D31" s="25"/>
      <c r="E31" s="12">
        <f>SUM(E32:E36)</f>
        <v>1494405.23</v>
      </c>
      <c r="F31" s="12">
        <f t="shared" ref="F31:J31" si="5">SUM(F32:F36)</f>
        <v>0</v>
      </c>
      <c r="G31" s="12">
        <f t="shared" si="5"/>
        <v>1494405.23</v>
      </c>
      <c r="H31" s="12">
        <f t="shared" si="5"/>
        <v>1619153</v>
      </c>
      <c r="I31" s="12">
        <f t="shared" si="5"/>
        <v>1619153</v>
      </c>
      <c r="J31" s="12">
        <f t="shared" si="5"/>
        <v>124747.77000000005</v>
      </c>
    </row>
    <row r="32" spans="2:10" x14ac:dyDescent="0.3">
      <c r="B32" s="4"/>
      <c r="C32" s="6"/>
      <c r="D32" s="8" t="s">
        <v>32</v>
      </c>
      <c r="E32" s="5">
        <v>0</v>
      </c>
      <c r="F32" s="5">
        <v>0</v>
      </c>
      <c r="G32" s="5">
        <f>E32+F32</f>
        <v>0</v>
      </c>
      <c r="H32" s="5">
        <v>0</v>
      </c>
      <c r="I32" s="5">
        <v>0</v>
      </c>
      <c r="J32" s="5">
        <f>I32-E32</f>
        <v>0</v>
      </c>
    </row>
    <row r="33" spans="2:10" x14ac:dyDescent="0.3">
      <c r="B33" s="4"/>
      <c r="C33" s="6"/>
      <c r="D33" s="8" t="s">
        <v>33</v>
      </c>
      <c r="E33" s="5">
        <v>212294.52</v>
      </c>
      <c r="F33" s="5">
        <v>0</v>
      </c>
      <c r="G33" s="5">
        <f t="shared" ref="G33:G36" si="6">E33+F33</f>
        <v>212294.52</v>
      </c>
      <c r="H33" s="5">
        <v>243888</v>
      </c>
      <c r="I33" s="5">
        <v>243888</v>
      </c>
      <c r="J33" s="5">
        <f t="shared" ref="J33:J36" si="7">I33-E33</f>
        <v>31593.48000000001</v>
      </c>
    </row>
    <row r="34" spans="2:10" x14ac:dyDescent="0.3">
      <c r="B34" s="4"/>
      <c r="C34" s="6"/>
      <c r="D34" s="8" t="s">
        <v>34</v>
      </c>
      <c r="E34" s="5">
        <v>1282110.71</v>
      </c>
      <c r="F34" s="5">
        <v>0</v>
      </c>
      <c r="G34" s="5">
        <f t="shared" si="6"/>
        <v>1282110.71</v>
      </c>
      <c r="H34" s="5">
        <v>1375265</v>
      </c>
      <c r="I34" s="5">
        <v>1375265</v>
      </c>
      <c r="J34" s="5">
        <f t="shared" si="7"/>
        <v>93154.290000000037</v>
      </c>
    </row>
    <row r="35" spans="2:10" x14ac:dyDescent="0.3">
      <c r="B35" s="4"/>
      <c r="C35" s="6"/>
      <c r="D35" s="7" t="s">
        <v>35</v>
      </c>
      <c r="E35" s="5">
        <v>0</v>
      </c>
      <c r="F35" s="5">
        <v>0</v>
      </c>
      <c r="G35" s="5">
        <f t="shared" si="6"/>
        <v>0</v>
      </c>
      <c r="H35" s="5">
        <v>0</v>
      </c>
      <c r="I35" s="5">
        <v>0</v>
      </c>
      <c r="J35" s="5">
        <f t="shared" si="7"/>
        <v>0</v>
      </c>
    </row>
    <row r="36" spans="2:10" x14ac:dyDescent="0.3">
      <c r="B36" s="4"/>
      <c r="C36" s="6"/>
      <c r="D36" s="8" t="s">
        <v>36</v>
      </c>
      <c r="E36" s="5">
        <v>0</v>
      </c>
      <c r="F36" s="5">
        <v>0</v>
      </c>
      <c r="G36" s="5">
        <f t="shared" si="6"/>
        <v>0</v>
      </c>
      <c r="H36" s="5">
        <v>0</v>
      </c>
      <c r="I36" s="5">
        <v>0</v>
      </c>
      <c r="J36" s="5">
        <f t="shared" si="7"/>
        <v>0</v>
      </c>
    </row>
    <row r="37" spans="2:10" x14ac:dyDescent="0.3">
      <c r="B37" s="4"/>
      <c r="C37" s="22" t="s">
        <v>73</v>
      </c>
      <c r="D37" s="23"/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</row>
    <row r="38" spans="2:10" x14ac:dyDescent="0.3">
      <c r="B38" s="4"/>
      <c r="C38" s="22" t="s">
        <v>37</v>
      </c>
      <c r="D38" s="23"/>
      <c r="E38" s="12">
        <f>SUM(E39)</f>
        <v>0</v>
      </c>
      <c r="F38" s="12">
        <f t="shared" ref="F38:J38" si="8">SUM(F39)</f>
        <v>0</v>
      </c>
      <c r="G38" s="12">
        <f t="shared" si="8"/>
        <v>0</v>
      </c>
      <c r="H38" s="12">
        <f t="shared" si="8"/>
        <v>3288133</v>
      </c>
      <c r="I38" s="12">
        <f t="shared" si="8"/>
        <v>3288133</v>
      </c>
      <c r="J38" s="12">
        <f t="shared" si="8"/>
        <v>3288133</v>
      </c>
    </row>
    <row r="39" spans="2:10" x14ac:dyDescent="0.3">
      <c r="B39" s="4"/>
      <c r="C39" s="6"/>
      <c r="D39" s="8" t="s">
        <v>38</v>
      </c>
      <c r="E39" s="5">
        <v>0</v>
      </c>
      <c r="F39" s="5">
        <v>0</v>
      </c>
      <c r="G39" s="5">
        <f>E39+F39</f>
        <v>0</v>
      </c>
      <c r="H39" s="5">
        <v>3288133</v>
      </c>
      <c r="I39" s="5">
        <v>3288133</v>
      </c>
      <c r="J39" s="5">
        <f>I39-E39</f>
        <v>3288133</v>
      </c>
    </row>
    <row r="40" spans="2:10" x14ac:dyDescent="0.3">
      <c r="B40" s="4"/>
      <c r="C40" s="22" t="s">
        <v>39</v>
      </c>
      <c r="D40" s="23"/>
      <c r="E40" s="12">
        <f>SUM(E41:E42)</f>
        <v>4961636.97</v>
      </c>
      <c r="F40" s="12">
        <f t="shared" ref="F40:J40" si="9">SUM(F41:F42)</f>
        <v>0</v>
      </c>
      <c r="G40" s="12">
        <f t="shared" si="9"/>
        <v>4961636.97</v>
      </c>
      <c r="H40" s="12">
        <f t="shared" si="9"/>
        <v>4381875</v>
      </c>
      <c r="I40" s="12">
        <f t="shared" si="9"/>
        <v>4381875</v>
      </c>
      <c r="J40" s="12">
        <f t="shared" si="9"/>
        <v>-579761.96999999974</v>
      </c>
    </row>
    <row r="41" spans="2:10" x14ac:dyDescent="0.3">
      <c r="B41" s="4"/>
      <c r="C41" s="6"/>
      <c r="D41" s="8" t="s">
        <v>40</v>
      </c>
      <c r="E41" s="5">
        <v>4961636.97</v>
      </c>
      <c r="F41" s="5">
        <v>0</v>
      </c>
      <c r="G41" s="5">
        <f>E41+F41</f>
        <v>4961636.97</v>
      </c>
      <c r="H41" s="5">
        <v>5028587</v>
      </c>
      <c r="I41" s="5">
        <v>5028587</v>
      </c>
      <c r="J41" s="5">
        <f>I41-E41</f>
        <v>66950.030000000261</v>
      </c>
    </row>
    <row r="42" spans="2:10" x14ac:dyDescent="0.3">
      <c r="B42" s="4"/>
      <c r="C42" s="6"/>
      <c r="D42" s="8" t="s">
        <v>41</v>
      </c>
      <c r="E42" s="5">
        <v>0</v>
      </c>
      <c r="F42" s="5">
        <v>0</v>
      </c>
      <c r="G42" s="5">
        <f>E42+F42</f>
        <v>0</v>
      </c>
      <c r="H42" s="5">
        <v>-646712</v>
      </c>
      <c r="I42" s="5">
        <v>-646712</v>
      </c>
      <c r="J42" s="5">
        <f>I42-E42</f>
        <v>-646712</v>
      </c>
    </row>
    <row r="43" spans="2:10" ht="4.5" customHeight="1" x14ac:dyDescent="0.3">
      <c r="B43" s="9"/>
      <c r="C43" s="10"/>
      <c r="D43" s="11"/>
      <c r="E43" s="5"/>
      <c r="F43" s="5"/>
      <c r="G43" s="5"/>
      <c r="H43" s="5"/>
      <c r="I43" s="5"/>
      <c r="J43" s="5"/>
    </row>
    <row r="44" spans="2:10" x14ac:dyDescent="0.3">
      <c r="B44" s="26" t="s">
        <v>42</v>
      </c>
      <c r="C44" s="27"/>
      <c r="D44" s="45"/>
      <c r="E44" s="46">
        <f>E11+E12+E13+E14+E15+E16+E17+E18+E31+E38+E37+E40</f>
        <v>185066296.33999997</v>
      </c>
      <c r="F44" s="46">
        <f t="shared" ref="F44:J44" si="10">F11+F12+F13+F14+F15+F16+F17+F18+F31+F38+F37+F40</f>
        <v>0</v>
      </c>
      <c r="G44" s="46">
        <f t="shared" si="10"/>
        <v>185066296.33999997</v>
      </c>
      <c r="H44" s="46">
        <f t="shared" si="10"/>
        <v>120393806.90000001</v>
      </c>
      <c r="I44" s="46">
        <f t="shared" si="10"/>
        <v>120393806.90000001</v>
      </c>
      <c r="J44" s="46">
        <f t="shared" si="10"/>
        <v>-64672489.439999998</v>
      </c>
    </row>
    <row r="45" spans="2:10" x14ac:dyDescent="0.3">
      <c r="B45" s="26" t="s">
        <v>43</v>
      </c>
      <c r="C45" s="27"/>
      <c r="D45" s="45"/>
      <c r="E45" s="46"/>
      <c r="F45" s="46"/>
      <c r="G45" s="46"/>
      <c r="H45" s="46"/>
      <c r="I45" s="46"/>
      <c r="J45" s="46"/>
    </row>
    <row r="46" spans="2:10" x14ac:dyDescent="0.3">
      <c r="B46" s="26" t="s">
        <v>44</v>
      </c>
      <c r="C46" s="27"/>
      <c r="D46" s="45"/>
      <c r="E46" s="18"/>
      <c r="F46" s="18"/>
      <c r="G46" s="18"/>
      <c r="H46" s="18"/>
      <c r="I46" s="18"/>
      <c r="J46" s="12">
        <v>0</v>
      </c>
    </row>
    <row r="47" spans="2:10" ht="4.5" customHeight="1" x14ac:dyDescent="0.3">
      <c r="B47" s="9"/>
      <c r="C47" s="10"/>
      <c r="D47" s="11"/>
      <c r="E47" s="13"/>
      <c r="F47" s="13"/>
      <c r="G47" s="13"/>
      <c r="H47" s="13"/>
      <c r="I47" s="13"/>
      <c r="J47" s="13"/>
    </row>
    <row r="48" spans="2:10" x14ac:dyDescent="0.3">
      <c r="B48" s="26" t="s">
        <v>45</v>
      </c>
      <c r="C48" s="27"/>
      <c r="D48" s="45"/>
      <c r="E48" s="13"/>
      <c r="F48" s="13"/>
      <c r="G48" s="13"/>
      <c r="H48" s="13"/>
      <c r="I48" s="13"/>
      <c r="J48" s="13"/>
    </row>
    <row r="49" spans="2:10" x14ac:dyDescent="0.3">
      <c r="B49" s="4"/>
      <c r="C49" s="22" t="s">
        <v>46</v>
      </c>
      <c r="D49" s="23"/>
      <c r="E49" s="12">
        <f>SUM(E50:E57)</f>
        <v>42394362.68</v>
      </c>
      <c r="F49" s="12">
        <f t="shared" ref="F49:J49" si="11">SUM(F50:F57)</f>
        <v>0</v>
      </c>
      <c r="G49" s="12">
        <f t="shared" si="11"/>
        <v>42394362.68</v>
      </c>
      <c r="H49" s="12">
        <f t="shared" si="11"/>
        <v>36954053.549999997</v>
      </c>
      <c r="I49" s="12">
        <f t="shared" si="11"/>
        <v>36954053.549999997</v>
      </c>
      <c r="J49" s="12">
        <f t="shared" si="11"/>
        <v>-5440309.1300000036</v>
      </c>
    </row>
    <row r="50" spans="2:10" ht="22.8" x14ac:dyDescent="0.3">
      <c r="B50" s="4"/>
      <c r="C50" s="6"/>
      <c r="D50" s="7" t="s">
        <v>47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</row>
    <row r="51" spans="2:10" x14ac:dyDescent="0.3">
      <c r="B51" s="4"/>
      <c r="C51" s="6"/>
      <c r="D51" s="7" t="s">
        <v>48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</row>
    <row r="52" spans="2:10" x14ac:dyDescent="0.3">
      <c r="B52" s="4"/>
      <c r="C52" s="6"/>
      <c r="D52" s="7" t="s">
        <v>49</v>
      </c>
      <c r="E52" s="5">
        <v>7918468.7999999998</v>
      </c>
      <c r="F52" s="5">
        <v>0</v>
      </c>
      <c r="G52" s="5">
        <f>E52+F52</f>
        <v>7918468.7999999998</v>
      </c>
      <c r="H52" s="5">
        <v>8197569.9000000004</v>
      </c>
      <c r="I52" s="5">
        <v>8197569.9000000004</v>
      </c>
      <c r="J52" s="5">
        <f>I52-E52</f>
        <v>279101.10000000056</v>
      </c>
    </row>
    <row r="53" spans="2:10" ht="34.200000000000003" x14ac:dyDescent="0.3">
      <c r="B53" s="4"/>
      <c r="C53" s="6"/>
      <c r="D53" s="7" t="s">
        <v>50</v>
      </c>
      <c r="E53" s="5">
        <v>34475893.880000003</v>
      </c>
      <c r="F53" s="5">
        <v>0</v>
      </c>
      <c r="G53" s="5">
        <f t="shared" ref="G53:G57" si="12">E53+F53</f>
        <v>34475893.880000003</v>
      </c>
      <c r="H53" s="5">
        <v>28756483.649999999</v>
      </c>
      <c r="I53" s="5">
        <v>28756483.649999999</v>
      </c>
      <c r="J53" s="5">
        <f t="shared" ref="J53:J57" si="13">I53-E53</f>
        <v>-5719410.2300000042</v>
      </c>
    </row>
    <row r="54" spans="2:10" x14ac:dyDescent="0.3">
      <c r="B54" s="4"/>
      <c r="C54" s="6"/>
      <c r="D54" s="7" t="s">
        <v>51</v>
      </c>
      <c r="E54" s="5">
        <v>0</v>
      </c>
      <c r="F54" s="5">
        <v>0</v>
      </c>
      <c r="G54" s="5">
        <f t="shared" si="12"/>
        <v>0</v>
      </c>
      <c r="H54" s="5">
        <v>0</v>
      </c>
      <c r="I54" s="5">
        <v>0</v>
      </c>
      <c r="J54" s="5">
        <f t="shared" si="13"/>
        <v>0</v>
      </c>
    </row>
    <row r="55" spans="2:10" ht="22.8" x14ac:dyDescent="0.3">
      <c r="B55" s="4"/>
      <c r="C55" s="6"/>
      <c r="D55" s="7" t="s">
        <v>52</v>
      </c>
      <c r="E55" s="5">
        <v>0</v>
      </c>
      <c r="F55" s="5">
        <v>0</v>
      </c>
      <c r="G55" s="5">
        <f t="shared" si="12"/>
        <v>0</v>
      </c>
      <c r="H55" s="5">
        <v>0</v>
      </c>
      <c r="I55" s="5">
        <v>0</v>
      </c>
      <c r="J55" s="5">
        <f t="shared" si="13"/>
        <v>0</v>
      </c>
    </row>
    <row r="56" spans="2:10" ht="22.8" x14ac:dyDescent="0.3">
      <c r="B56" s="4"/>
      <c r="C56" s="6"/>
      <c r="D56" s="7" t="s">
        <v>53</v>
      </c>
      <c r="E56" s="5">
        <v>0</v>
      </c>
      <c r="F56" s="5">
        <v>0</v>
      </c>
      <c r="G56" s="5">
        <f t="shared" si="12"/>
        <v>0</v>
      </c>
      <c r="H56" s="5">
        <v>0</v>
      </c>
      <c r="I56" s="5">
        <v>0</v>
      </c>
      <c r="J56" s="5">
        <f t="shared" si="13"/>
        <v>0</v>
      </c>
    </row>
    <row r="57" spans="2:10" ht="22.8" x14ac:dyDescent="0.3">
      <c r="B57" s="4"/>
      <c r="C57" s="6"/>
      <c r="D57" s="14" t="s">
        <v>54</v>
      </c>
      <c r="E57" s="5">
        <v>0</v>
      </c>
      <c r="F57" s="5">
        <v>0</v>
      </c>
      <c r="G57" s="5">
        <f t="shared" si="12"/>
        <v>0</v>
      </c>
      <c r="H57" s="5">
        <v>0</v>
      </c>
      <c r="I57" s="5">
        <v>0</v>
      </c>
      <c r="J57" s="5">
        <f t="shared" si="13"/>
        <v>0</v>
      </c>
    </row>
    <row r="58" spans="2:10" x14ac:dyDescent="0.3">
      <c r="B58" s="4"/>
      <c r="C58" s="22" t="s">
        <v>55</v>
      </c>
      <c r="D58" s="23"/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2:10" x14ac:dyDescent="0.3">
      <c r="B59" s="4"/>
      <c r="C59" s="6"/>
      <c r="D59" s="8" t="s">
        <v>56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</row>
    <row r="60" spans="2:10" x14ac:dyDescent="0.3">
      <c r="B60" s="4"/>
      <c r="C60" s="6"/>
      <c r="D60" s="8" t="s">
        <v>57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</row>
    <row r="61" spans="2:10" x14ac:dyDescent="0.3">
      <c r="B61" s="4"/>
      <c r="C61" s="6"/>
      <c r="D61" s="8" t="s">
        <v>58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</row>
    <row r="62" spans="2:10" x14ac:dyDescent="0.3">
      <c r="B62" s="4"/>
      <c r="C62" s="6"/>
      <c r="D62" s="8" t="s">
        <v>59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</row>
    <row r="63" spans="2:10" x14ac:dyDescent="0.3">
      <c r="B63" s="4"/>
      <c r="C63" s="22" t="s">
        <v>60</v>
      </c>
      <c r="D63" s="23"/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</row>
    <row r="64" spans="2:10" ht="22.8" x14ac:dyDescent="0.3">
      <c r="B64" s="4"/>
      <c r="C64" s="6"/>
      <c r="D64" s="7" t="s">
        <v>61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</row>
    <row r="65" spans="2:10" x14ac:dyDescent="0.3">
      <c r="B65" s="4"/>
      <c r="C65" s="6"/>
      <c r="D65" s="8" t="s">
        <v>62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</row>
    <row r="66" spans="2:10" ht="21.75" customHeight="1" x14ac:dyDescent="0.3">
      <c r="B66" s="4"/>
      <c r="C66" s="24" t="s">
        <v>74</v>
      </c>
      <c r="D66" s="25"/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</row>
    <row r="67" spans="2:10" x14ac:dyDescent="0.3">
      <c r="B67" s="4"/>
      <c r="C67" s="22" t="s">
        <v>63</v>
      </c>
      <c r="D67" s="23"/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</row>
    <row r="68" spans="2:10" ht="4.5" customHeight="1" x14ac:dyDescent="0.3">
      <c r="B68" s="9"/>
      <c r="C68" s="47"/>
      <c r="D68" s="48"/>
      <c r="E68" s="5"/>
      <c r="F68" s="5"/>
      <c r="G68" s="5"/>
      <c r="H68" s="5"/>
      <c r="I68" s="5"/>
      <c r="J68" s="5"/>
    </row>
    <row r="69" spans="2:10" x14ac:dyDescent="0.3">
      <c r="B69" s="26" t="s">
        <v>64</v>
      </c>
      <c r="C69" s="27"/>
      <c r="D69" s="45"/>
      <c r="E69" s="12">
        <f>E49+E58+E63+E66+E67</f>
        <v>42394362.68</v>
      </c>
      <c r="F69" s="12">
        <f t="shared" ref="F69:J69" si="14">F49+F58+F63+F66+F67</f>
        <v>0</v>
      </c>
      <c r="G69" s="12">
        <f t="shared" si="14"/>
        <v>42394362.68</v>
      </c>
      <c r="H69" s="12">
        <f t="shared" si="14"/>
        <v>36954053.549999997</v>
      </c>
      <c r="I69" s="12">
        <f t="shared" si="14"/>
        <v>36954053.549999997</v>
      </c>
      <c r="J69" s="12">
        <f t="shared" si="14"/>
        <v>-5440309.1300000036</v>
      </c>
    </row>
    <row r="70" spans="2:10" ht="4.5" customHeight="1" x14ac:dyDescent="0.3">
      <c r="B70" s="9"/>
      <c r="C70" s="47"/>
      <c r="D70" s="48"/>
      <c r="E70" s="5"/>
      <c r="F70" s="5"/>
      <c r="G70" s="5"/>
      <c r="H70" s="5"/>
      <c r="I70" s="5"/>
      <c r="J70" s="5"/>
    </row>
    <row r="71" spans="2:10" x14ac:dyDescent="0.3">
      <c r="B71" s="26" t="s">
        <v>65</v>
      </c>
      <c r="C71" s="27"/>
      <c r="D71" s="45"/>
      <c r="E71" s="12">
        <f>SUM(E72)</f>
        <v>11154000</v>
      </c>
      <c r="F71" s="12">
        <f t="shared" ref="F71:J71" si="15">SUM(F72)</f>
        <v>0</v>
      </c>
      <c r="G71" s="12">
        <f t="shared" si="15"/>
        <v>11154000</v>
      </c>
      <c r="H71" s="12">
        <f t="shared" si="15"/>
        <v>16539860</v>
      </c>
      <c r="I71" s="12">
        <f t="shared" si="15"/>
        <v>16539860</v>
      </c>
      <c r="J71" s="12">
        <f t="shared" si="15"/>
        <v>5385860</v>
      </c>
    </row>
    <row r="72" spans="2:10" x14ac:dyDescent="0.3">
      <c r="B72" s="4"/>
      <c r="C72" s="22" t="s">
        <v>66</v>
      </c>
      <c r="D72" s="23"/>
      <c r="E72" s="5">
        <v>11154000</v>
      </c>
      <c r="F72" s="5">
        <v>0</v>
      </c>
      <c r="G72" s="5">
        <f>E72+F72</f>
        <v>11154000</v>
      </c>
      <c r="H72" s="5">
        <v>16539860</v>
      </c>
      <c r="I72" s="5">
        <v>16539860</v>
      </c>
      <c r="J72" s="5">
        <f>I72-E72</f>
        <v>5385860</v>
      </c>
    </row>
    <row r="73" spans="2:10" ht="4.5" customHeight="1" x14ac:dyDescent="0.3">
      <c r="B73" s="9"/>
      <c r="C73" s="47"/>
      <c r="D73" s="48"/>
      <c r="E73" s="5"/>
      <c r="F73" s="5"/>
      <c r="G73" s="5"/>
      <c r="H73" s="5"/>
      <c r="I73" s="5"/>
      <c r="J73" s="5"/>
    </row>
    <row r="74" spans="2:10" x14ac:dyDescent="0.3">
      <c r="B74" s="26" t="s">
        <v>67</v>
      </c>
      <c r="C74" s="27"/>
      <c r="D74" s="45"/>
      <c r="E74" s="12">
        <f>E44+E69+E71</f>
        <v>238614659.01999998</v>
      </c>
      <c r="F74" s="12">
        <f t="shared" ref="F74:J74" si="16">F44+F69+F71</f>
        <v>0</v>
      </c>
      <c r="G74" s="12">
        <f t="shared" si="16"/>
        <v>238614659.01999998</v>
      </c>
      <c r="H74" s="12">
        <f t="shared" si="16"/>
        <v>173887720.44999999</v>
      </c>
      <c r="I74" s="12">
        <f t="shared" si="16"/>
        <v>173887720.44999999</v>
      </c>
      <c r="J74" s="12">
        <f t="shared" si="16"/>
        <v>-64726938.570000008</v>
      </c>
    </row>
    <row r="75" spans="2:10" ht="4.5" customHeight="1" x14ac:dyDescent="0.3">
      <c r="B75" s="9"/>
      <c r="C75" s="47"/>
      <c r="D75" s="48"/>
      <c r="E75" s="15"/>
      <c r="F75" s="15"/>
      <c r="G75" s="15"/>
      <c r="H75" s="15"/>
      <c r="I75" s="15"/>
      <c r="J75" s="15"/>
    </row>
    <row r="76" spans="2:10" x14ac:dyDescent="0.3">
      <c r="B76" s="4"/>
      <c r="C76" s="27" t="s">
        <v>68</v>
      </c>
      <c r="D76" s="45"/>
      <c r="E76" s="12"/>
      <c r="F76" s="12"/>
      <c r="G76" s="12"/>
      <c r="H76" s="12"/>
      <c r="I76" s="12"/>
      <c r="J76" s="12"/>
    </row>
    <row r="77" spans="2:10" ht="24" customHeight="1" x14ac:dyDescent="0.3">
      <c r="B77" s="4"/>
      <c r="C77" s="24" t="s">
        <v>69</v>
      </c>
      <c r="D77" s="25"/>
      <c r="E77" s="5">
        <v>11154000</v>
      </c>
      <c r="F77" s="5">
        <v>0</v>
      </c>
      <c r="G77" s="5">
        <f>E77+F77</f>
        <v>11154000</v>
      </c>
      <c r="H77" s="5">
        <v>16539860</v>
      </c>
      <c r="I77" s="5">
        <v>16539860</v>
      </c>
      <c r="J77" s="5">
        <f>I77-E77</f>
        <v>5385860</v>
      </c>
    </row>
    <row r="78" spans="2:10" ht="24" customHeight="1" x14ac:dyDescent="0.3">
      <c r="B78" s="4"/>
      <c r="C78" s="24" t="s">
        <v>70</v>
      </c>
      <c r="D78" s="25"/>
      <c r="E78" s="5">
        <v>0</v>
      </c>
      <c r="F78" s="5">
        <v>0</v>
      </c>
      <c r="G78" s="5">
        <f>E78+F78</f>
        <v>0</v>
      </c>
      <c r="H78" s="5">
        <v>0</v>
      </c>
      <c r="I78" s="5">
        <v>0</v>
      </c>
      <c r="J78" s="5">
        <v>0</v>
      </c>
    </row>
    <row r="79" spans="2:10" x14ac:dyDescent="0.3">
      <c r="B79" s="4"/>
      <c r="C79" s="27" t="s">
        <v>71</v>
      </c>
      <c r="D79" s="45"/>
      <c r="E79" s="12">
        <f>SUM(E77:E78)</f>
        <v>11154000</v>
      </c>
      <c r="F79" s="12">
        <f t="shared" ref="F79:J79" si="17">SUM(F77:F78)</f>
        <v>0</v>
      </c>
      <c r="G79" s="12">
        <f t="shared" si="17"/>
        <v>11154000</v>
      </c>
      <c r="H79" s="12">
        <f t="shared" si="17"/>
        <v>16539860</v>
      </c>
      <c r="I79" s="12">
        <f t="shared" si="17"/>
        <v>16539860</v>
      </c>
      <c r="J79" s="12">
        <f t="shared" si="17"/>
        <v>5385860</v>
      </c>
    </row>
    <row r="80" spans="2:10" ht="4.5" customHeight="1" thickBot="1" x14ac:dyDescent="0.35">
      <c r="B80" s="16"/>
      <c r="C80" s="49"/>
      <c r="D80" s="50"/>
      <c r="E80" s="17"/>
      <c r="F80" s="17"/>
      <c r="G80" s="17"/>
      <c r="H80" s="17"/>
      <c r="I80" s="17"/>
      <c r="J80" s="17"/>
    </row>
    <row r="81" ht="3.75" customHeight="1" x14ac:dyDescent="0.3"/>
    <row r="100" spans="19:19" x14ac:dyDescent="0.3">
      <c r="S100" s="1"/>
    </row>
  </sheetData>
  <mergeCells count="58">
    <mergeCell ref="C80:D80"/>
    <mergeCell ref="B69:D69"/>
    <mergeCell ref="C70:D70"/>
    <mergeCell ref="B71:D71"/>
    <mergeCell ref="C72:D72"/>
    <mergeCell ref="C73:D73"/>
    <mergeCell ref="B74:D74"/>
    <mergeCell ref="C75:D75"/>
    <mergeCell ref="C76:D76"/>
    <mergeCell ref="C77:D77"/>
    <mergeCell ref="C78:D78"/>
    <mergeCell ref="C79:D79"/>
    <mergeCell ref="H44:H45"/>
    <mergeCell ref="I44:I45"/>
    <mergeCell ref="J44:J45"/>
    <mergeCell ref="B45:D45"/>
    <mergeCell ref="B46:D46"/>
    <mergeCell ref="G44:G45"/>
    <mergeCell ref="C40:D40"/>
    <mergeCell ref="B44:D44"/>
    <mergeCell ref="E44:E45"/>
    <mergeCell ref="F44:F45"/>
    <mergeCell ref="C68:D68"/>
    <mergeCell ref="B48:D48"/>
    <mergeCell ref="C49:D49"/>
    <mergeCell ref="C58:D58"/>
    <mergeCell ref="C63:D63"/>
    <mergeCell ref="C66:D66"/>
    <mergeCell ref="C67:D67"/>
    <mergeCell ref="B18:B19"/>
    <mergeCell ref="C18:D18"/>
    <mergeCell ref="C19:D19"/>
    <mergeCell ref="C31:D31"/>
    <mergeCell ref="C38:D38"/>
    <mergeCell ref="C37:D37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16:D16"/>
    <mergeCell ref="C17:D17"/>
    <mergeCell ref="B10:D10"/>
    <mergeCell ref="C11:D11"/>
    <mergeCell ref="C12:D12"/>
    <mergeCell ref="C13:D13"/>
    <mergeCell ref="C14:D14"/>
    <mergeCell ref="C15:D15"/>
  </mergeCells>
  <pageMargins left="0.23622047244094491" right="0.23622047244094491" top="0.74803149606299213" bottom="0.94488188976377963" header="0.31496062992125984" footer="0.31496062992125984"/>
  <pageSetup scale="73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2023-10-30T17:24:09Z</cp:lastPrinted>
  <dcterms:created xsi:type="dcterms:W3CDTF">2019-02-28T20:37:41Z</dcterms:created>
  <dcterms:modified xsi:type="dcterms:W3CDTF">2023-10-30T17:24:19Z</dcterms:modified>
</cp:coreProperties>
</file>