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D COG" sheetId="2" r:id="rId1"/>
  </sheets>
  <definedNames>
    <definedName name="_xlnm.Print_Area" localSheetId="0">'EAEPED COG'!$A$1:$J$179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0" i="2" l="1"/>
  <c r="F160" i="2"/>
  <c r="G160" i="2"/>
  <c r="H160" i="2"/>
  <c r="I160" i="2"/>
  <c r="D160" i="2"/>
  <c r="E151" i="2"/>
  <c r="F151" i="2"/>
  <c r="G151" i="2"/>
  <c r="H151" i="2"/>
  <c r="I151" i="2"/>
  <c r="D151" i="2"/>
  <c r="I153" i="2"/>
  <c r="I154" i="2"/>
  <c r="I155" i="2"/>
  <c r="I156" i="2"/>
  <c r="I157" i="2"/>
  <c r="I158" i="2"/>
  <c r="I152" i="2"/>
  <c r="H153" i="2"/>
  <c r="H154" i="2"/>
  <c r="H155" i="2"/>
  <c r="H156" i="2"/>
  <c r="H157" i="2"/>
  <c r="H158" i="2"/>
  <c r="H152" i="2"/>
  <c r="F153" i="2"/>
  <c r="F154" i="2"/>
  <c r="F155" i="2"/>
  <c r="F156" i="2"/>
  <c r="F157" i="2"/>
  <c r="F158" i="2"/>
  <c r="F152" i="2"/>
  <c r="E134" i="2"/>
  <c r="G134" i="2"/>
  <c r="D134" i="2"/>
  <c r="I136" i="2"/>
  <c r="I137" i="2"/>
  <c r="H136" i="2"/>
  <c r="H134" i="2" s="1"/>
  <c r="H137" i="2"/>
  <c r="H135" i="2"/>
  <c r="F136" i="2"/>
  <c r="F137" i="2"/>
  <c r="F135" i="2"/>
  <c r="E124" i="2"/>
  <c r="G124" i="2"/>
  <c r="H124" i="2"/>
  <c r="D124" i="2"/>
  <c r="I126" i="2"/>
  <c r="I127" i="2"/>
  <c r="I128" i="2"/>
  <c r="I129" i="2"/>
  <c r="I130" i="2"/>
  <c r="I131" i="2"/>
  <c r="I132" i="2"/>
  <c r="I125" i="2"/>
  <c r="H126" i="2"/>
  <c r="H127" i="2"/>
  <c r="H128" i="2"/>
  <c r="H129" i="2"/>
  <c r="H130" i="2"/>
  <c r="H131" i="2"/>
  <c r="H132" i="2"/>
  <c r="H133" i="2"/>
  <c r="H125" i="2"/>
  <c r="F126" i="2"/>
  <c r="F127" i="2"/>
  <c r="F128" i="2"/>
  <c r="F129" i="2"/>
  <c r="F130" i="2"/>
  <c r="F131" i="2"/>
  <c r="F132" i="2"/>
  <c r="F133" i="2"/>
  <c r="F124" i="2" s="1"/>
  <c r="F125" i="2"/>
  <c r="E104" i="2"/>
  <c r="G104" i="2"/>
  <c r="D104" i="2"/>
  <c r="I110" i="2"/>
  <c r="I112" i="2"/>
  <c r="I113" i="2"/>
  <c r="H106" i="2"/>
  <c r="H107" i="2"/>
  <c r="H108" i="2"/>
  <c r="H109" i="2"/>
  <c r="H110" i="2"/>
  <c r="H111" i="2"/>
  <c r="H112" i="2"/>
  <c r="H113" i="2"/>
  <c r="H105" i="2"/>
  <c r="F106" i="2"/>
  <c r="I106" i="2" s="1"/>
  <c r="F107" i="2"/>
  <c r="I107" i="2" s="1"/>
  <c r="F108" i="2"/>
  <c r="I108" i="2" s="1"/>
  <c r="F109" i="2"/>
  <c r="I109" i="2" s="1"/>
  <c r="F110" i="2"/>
  <c r="F111" i="2"/>
  <c r="I111" i="2" s="1"/>
  <c r="F112" i="2"/>
  <c r="F113" i="2"/>
  <c r="F105" i="2"/>
  <c r="E94" i="2"/>
  <c r="F94" i="2"/>
  <c r="G94" i="2"/>
  <c r="H94" i="2"/>
  <c r="I94" i="2"/>
  <c r="D94" i="2"/>
  <c r="I96" i="2"/>
  <c r="I97" i="2"/>
  <c r="I102" i="2"/>
  <c r="I95" i="2"/>
  <c r="H96" i="2"/>
  <c r="H97" i="2"/>
  <c r="H99" i="2"/>
  <c r="H100" i="2"/>
  <c r="H101" i="2"/>
  <c r="H102" i="2"/>
  <c r="H103" i="2"/>
  <c r="H95" i="2"/>
  <c r="F96" i="2"/>
  <c r="F97" i="2"/>
  <c r="F98" i="2"/>
  <c r="I98" i="2" s="1"/>
  <c r="F99" i="2"/>
  <c r="I99" i="2" s="1"/>
  <c r="F100" i="2"/>
  <c r="I100" i="2" s="1"/>
  <c r="F101" i="2"/>
  <c r="I101" i="2" s="1"/>
  <c r="F102" i="2"/>
  <c r="F103" i="2"/>
  <c r="I103" i="2" s="1"/>
  <c r="F95" i="2"/>
  <c r="E86" i="2"/>
  <c r="F86" i="2"/>
  <c r="G86" i="2"/>
  <c r="H86" i="2"/>
  <c r="I86" i="2"/>
  <c r="D86" i="2"/>
  <c r="I88" i="2"/>
  <c r="I91" i="2"/>
  <c r="I92" i="2"/>
  <c r="I93" i="2"/>
  <c r="I87" i="2"/>
  <c r="H88" i="2"/>
  <c r="H89" i="2"/>
  <c r="H90" i="2"/>
  <c r="H91" i="2"/>
  <c r="H92" i="2"/>
  <c r="H93" i="2"/>
  <c r="H87" i="2"/>
  <c r="F88" i="2"/>
  <c r="F89" i="2"/>
  <c r="I89" i="2" s="1"/>
  <c r="F90" i="2"/>
  <c r="I90" i="2" s="1"/>
  <c r="F91" i="2"/>
  <c r="F92" i="2"/>
  <c r="F93" i="2"/>
  <c r="F87" i="2"/>
  <c r="E9" i="2"/>
  <c r="F9" i="2"/>
  <c r="G9" i="2"/>
  <c r="H9" i="2"/>
  <c r="I9" i="2"/>
  <c r="D9" i="2"/>
  <c r="E75" i="2"/>
  <c r="G75" i="2"/>
  <c r="D75" i="2"/>
  <c r="I78" i="2"/>
  <c r="I79" i="2"/>
  <c r="I80" i="2"/>
  <c r="I81" i="2"/>
  <c r="I76" i="2"/>
  <c r="H77" i="2"/>
  <c r="H78" i="2"/>
  <c r="H79" i="2"/>
  <c r="H80" i="2"/>
  <c r="H81" i="2"/>
  <c r="H82" i="2"/>
  <c r="H76" i="2"/>
  <c r="F77" i="2"/>
  <c r="F78" i="2"/>
  <c r="F79" i="2"/>
  <c r="F80" i="2"/>
  <c r="F81" i="2"/>
  <c r="F82" i="2"/>
  <c r="I82" i="2" s="1"/>
  <c r="F76" i="2"/>
  <c r="E58" i="2"/>
  <c r="G58" i="2"/>
  <c r="D58" i="2"/>
  <c r="I60" i="2"/>
  <c r="I61" i="2"/>
  <c r="I59" i="2"/>
  <c r="H60" i="2"/>
  <c r="H61" i="2"/>
  <c r="H58" i="2"/>
  <c r="F60" i="2"/>
  <c r="F58" i="2" s="1"/>
  <c r="F61" i="2"/>
  <c r="F59" i="2"/>
  <c r="H52" i="2"/>
  <c r="E48" i="2"/>
  <c r="G48" i="2"/>
  <c r="D48" i="2"/>
  <c r="I50" i="2"/>
  <c r="I51" i="2"/>
  <c r="I55" i="2"/>
  <c r="I56" i="2"/>
  <c r="H50" i="2"/>
  <c r="H51" i="2"/>
  <c r="H53" i="2"/>
  <c r="H54" i="2"/>
  <c r="H55" i="2"/>
  <c r="H56" i="2"/>
  <c r="H48" i="2"/>
  <c r="F50" i="2"/>
  <c r="F51" i="2"/>
  <c r="F52" i="2"/>
  <c r="I52" i="2" s="1"/>
  <c r="F53" i="2"/>
  <c r="I53" i="2" s="1"/>
  <c r="F54" i="2"/>
  <c r="I54" i="2" s="1"/>
  <c r="F55" i="2"/>
  <c r="F56" i="2"/>
  <c r="F57" i="2"/>
  <c r="I57" i="2" s="1"/>
  <c r="F49" i="2"/>
  <c r="E38" i="2"/>
  <c r="G38" i="2"/>
  <c r="D38" i="2"/>
  <c r="I40" i="2"/>
  <c r="I41" i="2"/>
  <c r="I42" i="2"/>
  <c r="I44" i="2"/>
  <c r="I45" i="2"/>
  <c r="I46" i="2"/>
  <c r="I47" i="2"/>
  <c r="I39" i="2"/>
  <c r="H40" i="2"/>
  <c r="H41" i="2"/>
  <c r="H42" i="2"/>
  <c r="H43" i="2"/>
  <c r="H44" i="2"/>
  <c r="H45" i="2"/>
  <c r="H46" i="2"/>
  <c r="H47" i="2"/>
  <c r="H39" i="2"/>
  <c r="F40" i="2"/>
  <c r="F41" i="2"/>
  <c r="F42" i="2"/>
  <c r="F43" i="2"/>
  <c r="I43" i="2" s="1"/>
  <c r="F44" i="2"/>
  <c r="F45" i="2"/>
  <c r="F46" i="2"/>
  <c r="F47" i="2"/>
  <c r="F39" i="2"/>
  <c r="H30" i="2"/>
  <c r="H31" i="2"/>
  <c r="H32" i="2"/>
  <c r="H33" i="2"/>
  <c r="H34" i="2"/>
  <c r="H35" i="2"/>
  <c r="H36" i="2"/>
  <c r="H37" i="2"/>
  <c r="H29" i="2"/>
  <c r="E28" i="2"/>
  <c r="G28" i="2"/>
  <c r="D28" i="2"/>
  <c r="I32" i="2"/>
  <c r="I34" i="2"/>
  <c r="F30" i="2"/>
  <c r="F31" i="2"/>
  <c r="I31" i="2" s="1"/>
  <c r="F32" i="2"/>
  <c r="F33" i="2"/>
  <c r="I33" i="2" s="1"/>
  <c r="F34" i="2"/>
  <c r="F35" i="2"/>
  <c r="I35" i="2" s="1"/>
  <c r="F36" i="2"/>
  <c r="I36" i="2" s="1"/>
  <c r="F37" i="2"/>
  <c r="I37" i="2" s="1"/>
  <c r="F29" i="2"/>
  <c r="I29" i="2" s="1"/>
  <c r="E18" i="2"/>
  <c r="G18" i="2"/>
  <c r="D18" i="2"/>
  <c r="I21" i="2"/>
  <c r="I24" i="2"/>
  <c r="I19" i="2"/>
  <c r="H20" i="2"/>
  <c r="H21" i="2"/>
  <c r="H22" i="2"/>
  <c r="H23" i="2"/>
  <c r="H26" i="2"/>
  <c r="H19" i="2"/>
  <c r="H18" i="2" s="1"/>
  <c r="F20" i="2"/>
  <c r="F21" i="2"/>
  <c r="F22" i="2"/>
  <c r="I22" i="2" s="1"/>
  <c r="F23" i="2"/>
  <c r="I23" i="2" s="1"/>
  <c r="F24" i="2"/>
  <c r="F25" i="2"/>
  <c r="I25" i="2" s="1"/>
  <c r="F26" i="2"/>
  <c r="I26" i="2" s="1"/>
  <c r="F27" i="2"/>
  <c r="I27" i="2" s="1"/>
  <c r="F19" i="2"/>
  <c r="F134" i="2" l="1"/>
  <c r="I135" i="2"/>
  <c r="I134" i="2" s="1"/>
  <c r="I133" i="2"/>
  <c r="I124" i="2" s="1"/>
  <c r="H104" i="2"/>
  <c r="H84" i="2" s="1"/>
  <c r="F104" i="2"/>
  <c r="F84" i="2" s="1"/>
  <c r="D84" i="2"/>
  <c r="E84" i="2"/>
  <c r="I105" i="2"/>
  <c r="I104" i="2" s="1"/>
  <c r="I84" i="2" s="1"/>
  <c r="G84" i="2"/>
  <c r="H75" i="2"/>
  <c r="F75" i="2"/>
  <c r="I77" i="2"/>
  <c r="I75" i="2" s="1"/>
  <c r="I58" i="2"/>
  <c r="F48" i="2"/>
  <c r="I49" i="2"/>
  <c r="I48" i="2" s="1"/>
  <c r="H38" i="2"/>
  <c r="F38" i="2"/>
  <c r="I38" i="2"/>
  <c r="H28" i="2"/>
  <c r="F28" i="2"/>
  <c r="I30" i="2"/>
  <c r="I28" i="2" s="1"/>
  <c r="F18" i="2"/>
  <c r="I20" i="2"/>
  <c r="I18" i="2" s="1"/>
  <c r="E10" i="2"/>
  <c r="F10" i="2"/>
  <c r="G10" i="2"/>
  <c r="H10" i="2"/>
  <c r="I10" i="2"/>
  <c r="D10" i="2"/>
  <c r="I12" i="2"/>
  <c r="I16" i="2"/>
  <c r="I17" i="2"/>
  <c r="I11" i="2"/>
  <c r="H12" i="2"/>
  <c r="H13" i="2"/>
  <c r="H14" i="2"/>
  <c r="H15" i="2"/>
  <c r="H16" i="2"/>
  <c r="H17" i="2"/>
  <c r="H11" i="2"/>
  <c r="F17" i="2"/>
  <c r="F12" i="2"/>
  <c r="F13" i="2"/>
  <c r="I13" i="2" s="1"/>
  <c r="F14" i="2"/>
  <c r="I14" i="2" s="1"/>
  <c r="F15" i="2"/>
  <c r="I15" i="2" s="1"/>
  <c r="F16" i="2"/>
  <c r="F11" i="2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<sst xmlns="http://schemas.openxmlformats.org/spreadsheetml/2006/main" count="163" uniqueCount="90">
  <si>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</si>
  <si>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</si>
  <si>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</si>
  <si>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</si>
  <si>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</si>
  <si>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</si>
  <si>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</si>
  <si>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</si>
  <si>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</si>
  <si>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</si>
  <si>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</si>
  <si>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</si>
  <si>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</si>
  <si>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</si>
  <si>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</si>
  <si>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</si>
  <si>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</si>
  <si>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</si>
  <si>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</si>
  <si>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</si>
  <si>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</si>
  <si>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</si>
  <si>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</si>
  <si>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</si>
  <si>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</si>
  <si>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</si>
  <si>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</si>
  <si>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</si>
  <si>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</si>
  <si>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</si>
  <si>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</si>
  <si>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</si>
  <si>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</si>
  <si>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</si>
  <si>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</si>
  <si>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</si>
  <si>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</si>
  <si>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</si>
  <si>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</si>
  <si>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</si>
  <si>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</si>
  <si>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</si>
  <si>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</si>
  <si>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</si>
  <si>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</si>
  <si>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</si>
  <si>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</si>
  <si>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</si>
  <si>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</si>
  <si>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</si>
  <si>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</si>
  <si>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</si>
  <si>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</si>
  <si>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</si>
  <si>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</si>
  <si>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</si>
  <si>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</si>
  <si>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</si>
  <si>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</si>
  <si>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</si>
  <si>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</si>
  <si>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</si>
  <si>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</si>
  <si>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</si>
  <si>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</si>
  <si>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</si>
  <si>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</si>
  <si>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</si>
  <si>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</si>
  <si>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</si>
  <si>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</si>
  <si>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</si>
  <si>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</si>
  <si>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</si>
  <si>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</si>
  <si>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</si>
  <si>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</si>
  <si>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</si>
  <si>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</si>
  <si>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</si>
  <si>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</si>
  <si>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</si>
  <si>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</si>
  <si>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</si>
  <si>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</si>
  <si>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</si>
  <si>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</si>
  <si>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30 de junio de 2023 (b)</t>
  </si>
  <si>
    <t>ASEC_EAEPEDCOG_2doTrim_A7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</si>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</sst>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1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15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164" fontId="3" fillId="0" borderId="0" xfId="0" applyNumberFormat="1" applyFont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3" fontId="6" fillId="0" borderId="15" xfId="1" applyFont="1" applyFill="1" applyBorder="1" applyAlignment="1">
      <alignment horizontal="center" vertical="center"/>
    </xf>
    <xf numFmtId="43" fontId="6" fillId="0" borderId="14" xfId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7" fillId="0" borderId="0" xfId="0" applyFont="1"/>
    <xf numFmtId="164" fontId="5" fillId="0" borderId="17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166</xdr:row>
      <xdr:rowOff>0</xdr:rowOff>
    </xdr:from>
    <xdr:to>
      <xdr:col>10</xdr:col>
      <xdr:colOff>249381</xdr:colOff>
      <xdr:row>179</xdr:row>
      <xdr:rowOff>20782</xdr:rowOff>
    </xdr:to>
    <xdr:grpSp>
      <xdr:nvGrpSpPr>
        <xdr:cNvPr id="11" name="1 Grupo"/>
        <xdr:cNvGrpSpPr/>
      </xdr:nvGrpSpPr>
      <xdr:grpSpPr bwMode="auto">
        <a:xfrm>
          <a:off x="69272" y="29995091"/>
          <a:ext cx="10065327" cy="2001982"/>
          <a:chOff x="0" y="0"/>
          <a:chExt cx="7818112" cy="990875"/>
        </a:xfrm>
      </xdr:grpSpPr>
      <xdr:sp macro="" textlink="">
        <xdr:nvSpPr>
          <xdr:cNvPr id="12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6"/>
  <sheetViews>
    <sheetView showGridLines="0" tabSelected="1" topLeftCell="B154" zoomScale="110" zoomScaleNormal="110" workbookViewId="0">
      <selection activeCell="B167" sqref="B167"/>
    </sheetView>
  </sheetViews>
  <sheetFormatPr baseColWidth="10" defaultColWidth="11.44140625" defaultRowHeight="12" x14ac:dyDescent="0.25"/>
  <cols>
    <col min="1" max="1" width="1" style="2" customWidth="1"/>
    <col min="2" max="2" width="13.5546875" style="2" customWidth="1"/>
    <col min="3" max="3" width="43.109375" style="2" customWidth="1"/>
    <col min="4" max="4" width="14.44140625" style="2" bestFit="1" customWidth="1"/>
    <col min="5" max="5" width="13.5546875" style="2" customWidth="1"/>
    <col min="6" max="9" width="14.44140625" style="2" bestFit="1" customWidth="1"/>
    <col min="10" max="10" width="0.6640625" style="2" customWidth="1"/>
    <col min="11" max="16384" width="11.44140625" style="2"/>
  </cols>
  <sheetData>
    <row r="1" spans="2:10" ht="6" customHeight="1" thickBot="1" x14ac:dyDescent="0.35">
      <c r="B1" s="1"/>
      <c r="J1" s="3" t="s">
        <v>88</v>
      </c>
    </row>
    <row r="2" spans="2:10" x14ac:dyDescent="0.2">
      <c r="B2" s="31" t="s">
        <v>89</v>
      </c>
      <c r="C2" s="32"/>
      <c r="D2" s="32"/>
      <c r="E2" s="32"/>
      <c r="F2" s="32"/>
      <c r="G2" s="32"/>
      <c r="H2" s="32"/>
      <c r="I2" s="33"/>
    </row>
    <row r="3" spans="2:10" x14ac:dyDescent="0.25">
      <c r="B3" s="34" t="s">
        <v>0</v>
      </c>
      <c r="C3" s="35"/>
      <c r="D3" s="35"/>
      <c r="E3" s="35"/>
      <c r="F3" s="35"/>
      <c r="G3" s="35"/>
      <c r="H3" s="35"/>
      <c r="I3" s="36"/>
    </row>
    <row r="4" spans="2:10" x14ac:dyDescent="0.25">
      <c r="B4" s="34" t="s">
        <v>1</v>
      </c>
      <c r="C4" s="35"/>
      <c r="D4" s="35"/>
      <c r="E4" s="35"/>
      <c r="F4" s="35"/>
      <c r="G4" s="35"/>
      <c r="H4" s="35"/>
      <c r="I4" s="36"/>
    </row>
    <row r="5" spans="2:10" x14ac:dyDescent="0.2">
      <c r="B5" s="34" t="s">
        <v>87</v>
      </c>
      <c r="C5" s="35"/>
      <c r="D5" s="35"/>
      <c r="E5" s="35"/>
      <c r="F5" s="35"/>
      <c r="G5" s="35"/>
      <c r="H5" s="35"/>
      <c r="I5" s="36"/>
    </row>
    <row r="6" spans="2:10" ht="12.75" thickBot="1" x14ac:dyDescent="0.25">
      <c r="B6" s="37" t="s">
        <v>2</v>
      </c>
      <c r="C6" s="38"/>
      <c r="D6" s="38"/>
      <c r="E6" s="38"/>
      <c r="F6" s="38"/>
      <c r="G6" s="38"/>
      <c r="H6" s="38"/>
      <c r="I6" s="39"/>
    </row>
    <row r="7" spans="2:10" ht="24.75" customHeight="1" thickBot="1" x14ac:dyDescent="0.3">
      <c r="B7" s="31" t="s">
        <v>3</v>
      </c>
      <c r="C7" s="40"/>
      <c r="D7" s="41" t="s">
        <v>4</v>
      </c>
      <c r="E7" s="42"/>
      <c r="F7" s="42"/>
      <c r="G7" s="42"/>
      <c r="H7" s="43"/>
      <c r="I7" s="44" t="s">
        <v>5</v>
      </c>
    </row>
    <row r="8" spans="2:10" ht="24.6" thickBot="1" x14ac:dyDescent="0.3">
      <c r="B8" s="37"/>
      <c r="C8" s="45"/>
      <c r="D8" s="46" t="s">
        <v>6</v>
      </c>
      <c r="E8" s="46" t="s">
        <v>7</v>
      </c>
      <c r="F8" s="46" t="s">
        <v>8</v>
      </c>
      <c r="G8" s="46" t="s">
        <v>9</v>
      </c>
      <c r="H8" s="46" t="s">
        <v>10</v>
      </c>
      <c r="I8" s="47"/>
    </row>
    <row r="9" spans="2:10" x14ac:dyDescent="0.2">
      <c r="B9" s="23" t="s">
        <v>11</v>
      </c>
      <c r="C9" s="24"/>
      <c r="D9" s="4">
        <f>D10+D18+D28+D38+D48+D58+D62+D71+D75</f>
        <v>196220296.34</v>
      </c>
      <c r="E9" s="18">
        <f t="shared" ref="E9:I9" si="0">E10+E18+E28+E38+E48+E58+E62+E71+E75</f>
        <v>42883063.269999996</v>
      </c>
      <c r="F9" s="18">
        <f t="shared" si="0"/>
        <v>239103359.61000004</v>
      </c>
      <c r="G9" s="18">
        <f t="shared" si="0"/>
        <v>88813443.929999992</v>
      </c>
      <c r="H9" s="18">
        <f t="shared" si="0"/>
        <v>88813443.929999992</v>
      </c>
      <c r="I9" s="18">
        <f t="shared" si="0"/>
        <v>150289915.67999998</v>
      </c>
    </row>
    <row r="10" spans="2:10" s="19" customFormat="1" x14ac:dyDescent="0.2">
      <c r="B10" s="25" t="s">
        <v>12</v>
      </c>
      <c r="C10" s="26"/>
      <c r="D10" s="17">
        <f>SUM(D11:D17)</f>
        <v>61970562.029999994</v>
      </c>
      <c r="E10" s="17">
        <f t="shared" ref="E10:I10" si="1">SUM(E11:E17)</f>
        <v>11587185.699999999</v>
      </c>
      <c r="F10" s="17">
        <f t="shared" si="1"/>
        <v>73557747.729999989</v>
      </c>
      <c r="G10" s="17">
        <f t="shared" si="1"/>
        <v>36907433.869999997</v>
      </c>
      <c r="H10" s="17">
        <f t="shared" si="1"/>
        <v>36907433.869999997</v>
      </c>
      <c r="I10" s="17">
        <f t="shared" si="1"/>
        <v>36650313.859999992</v>
      </c>
    </row>
    <row r="11" spans="2:10" ht="22.8" x14ac:dyDescent="0.25">
      <c r="B11" s="6"/>
      <c r="C11" s="7" t="s">
        <v>13</v>
      </c>
      <c r="D11" s="5">
        <v>47519035.729999997</v>
      </c>
      <c r="E11" s="8">
        <v>6731666</v>
      </c>
      <c r="F11" s="8">
        <f>D11+E11</f>
        <v>54250701.729999997</v>
      </c>
      <c r="G11" s="5">
        <v>29493457</v>
      </c>
      <c r="H11" s="5">
        <f>G11</f>
        <v>29493457</v>
      </c>
      <c r="I11" s="5">
        <f>F11-G11</f>
        <v>24757244.729999997</v>
      </c>
    </row>
    <row r="12" spans="2:10" ht="22.95" customHeight="1" x14ac:dyDescent="0.25">
      <c r="B12" s="6"/>
      <c r="C12" s="7" t="s">
        <v>14</v>
      </c>
      <c r="D12" s="5">
        <v>0</v>
      </c>
      <c r="E12" s="8">
        <v>0</v>
      </c>
      <c r="F12" s="8">
        <f t="shared" ref="F12:F16" si="2">D12+E12</f>
        <v>0</v>
      </c>
      <c r="G12" s="5">
        <v>0</v>
      </c>
      <c r="H12" s="5">
        <f t="shared" ref="H12:H17" si="3">G12</f>
        <v>0</v>
      </c>
      <c r="I12" s="5">
        <f t="shared" ref="I12:I17" si="4">F12-G12</f>
        <v>0</v>
      </c>
    </row>
    <row r="13" spans="2:10" x14ac:dyDescent="0.2">
      <c r="B13" s="6"/>
      <c r="C13" s="7" t="s">
        <v>15</v>
      </c>
      <c r="D13" s="5">
        <v>7901981.0099999998</v>
      </c>
      <c r="E13" s="8">
        <v>2743667.44</v>
      </c>
      <c r="F13" s="8">
        <f t="shared" si="2"/>
        <v>10645648.449999999</v>
      </c>
      <c r="G13" s="5">
        <v>3767553</v>
      </c>
      <c r="H13" s="5">
        <f t="shared" si="3"/>
        <v>3767553</v>
      </c>
      <c r="I13" s="5">
        <f t="shared" si="4"/>
        <v>6878095.4499999993</v>
      </c>
    </row>
    <row r="14" spans="2:10" x14ac:dyDescent="0.2">
      <c r="B14" s="6"/>
      <c r="C14" s="7" t="s">
        <v>16</v>
      </c>
      <c r="D14" s="5">
        <v>1579897.25</v>
      </c>
      <c r="E14" s="8">
        <v>210142.83</v>
      </c>
      <c r="F14" s="8">
        <f t="shared" si="2"/>
        <v>1790040.08</v>
      </c>
      <c r="G14" s="5">
        <v>551717.93000000005</v>
      </c>
      <c r="H14" s="5">
        <f t="shared" si="3"/>
        <v>551717.93000000005</v>
      </c>
      <c r="I14" s="5">
        <f t="shared" si="4"/>
        <v>1238322.1499999999</v>
      </c>
    </row>
    <row r="15" spans="2:10" x14ac:dyDescent="0.25">
      <c r="B15" s="6"/>
      <c r="C15" s="7" t="s">
        <v>17</v>
      </c>
      <c r="D15" s="5">
        <v>4969648.04</v>
      </c>
      <c r="E15" s="8">
        <v>1901709.43</v>
      </c>
      <c r="F15" s="8">
        <f t="shared" si="2"/>
        <v>6871357.4699999997</v>
      </c>
      <c r="G15" s="5">
        <v>3094705.94</v>
      </c>
      <c r="H15" s="5">
        <f t="shared" si="3"/>
        <v>3094705.94</v>
      </c>
      <c r="I15" s="5">
        <f t="shared" si="4"/>
        <v>3776651.53</v>
      </c>
    </row>
    <row r="16" spans="2:10" x14ac:dyDescent="0.2">
      <c r="B16" s="6"/>
      <c r="C16" s="7" t="s">
        <v>18</v>
      </c>
      <c r="D16" s="5">
        <v>0</v>
      </c>
      <c r="E16" s="8">
        <v>0</v>
      </c>
      <c r="F16" s="8">
        <f t="shared" si="2"/>
        <v>0</v>
      </c>
      <c r="G16" s="5">
        <v>0</v>
      </c>
      <c r="H16" s="5">
        <f t="shared" si="3"/>
        <v>0</v>
      </c>
      <c r="I16" s="5">
        <f t="shared" si="4"/>
        <v>0</v>
      </c>
    </row>
    <row r="17" spans="2:9" x14ac:dyDescent="0.25">
      <c r="B17" s="6"/>
      <c r="C17" s="7" t="s">
        <v>19</v>
      </c>
      <c r="D17" s="5">
        <v>0</v>
      </c>
      <c r="E17" s="8">
        <v>0</v>
      </c>
      <c r="F17" s="8">
        <f>D17+E17</f>
        <v>0</v>
      </c>
      <c r="G17" s="5">
        <v>0</v>
      </c>
      <c r="H17" s="5">
        <f t="shared" si="3"/>
        <v>0</v>
      </c>
      <c r="I17" s="5">
        <f t="shared" si="4"/>
        <v>0</v>
      </c>
    </row>
    <row r="18" spans="2:9" s="19" customFormat="1" x14ac:dyDescent="0.2">
      <c r="B18" s="25" t="s">
        <v>20</v>
      </c>
      <c r="C18" s="26"/>
      <c r="D18" s="17">
        <f>SUM(D19:D27)</f>
        <v>11875062.380000001</v>
      </c>
      <c r="E18" s="18">
        <f t="shared" ref="E18:I18" si="5">SUM(E19:E27)</f>
        <v>9272430.7299999986</v>
      </c>
      <c r="F18" s="18">
        <f t="shared" si="5"/>
        <v>21147493.109999999</v>
      </c>
      <c r="G18" s="18">
        <f t="shared" si="5"/>
        <v>10557637.329999998</v>
      </c>
      <c r="H18" s="18">
        <f t="shared" si="5"/>
        <v>10557637.329999998</v>
      </c>
      <c r="I18" s="18">
        <f t="shared" si="5"/>
        <v>10589855.780000001</v>
      </c>
    </row>
    <row r="19" spans="2:9" ht="22.8" x14ac:dyDescent="0.25">
      <c r="B19" s="6"/>
      <c r="C19" s="7" t="s">
        <v>21</v>
      </c>
      <c r="D19" s="5">
        <v>1660877.71</v>
      </c>
      <c r="E19" s="8">
        <v>323329.15999999997</v>
      </c>
      <c r="F19" s="8">
        <f>D19+E19</f>
        <v>1984206.8699999999</v>
      </c>
      <c r="G19" s="5">
        <v>395218.72</v>
      </c>
      <c r="H19" s="5">
        <f>G19</f>
        <v>395218.72</v>
      </c>
      <c r="I19" s="5">
        <f>F19-G19</f>
        <v>1588988.15</v>
      </c>
    </row>
    <row r="20" spans="2:9" x14ac:dyDescent="0.2">
      <c r="B20" s="6"/>
      <c r="C20" s="7" t="s">
        <v>22</v>
      </c>
      <c r="D20" s="5">
        <v>178016.01</v>
      </c>
      <c r="E20" s="8">
        <v>167200</v>
      </c>
      <c r="F20" s="8">
        <f t="shared" ref="F20:F27" si="6">D20+E20</f>
        <v>345216.01</v>
      </c>
      <c r="G20" s="5">
        <v>112100.11</v>
      </c>
      <c r="H20" s="5">
        <f t="shared" ref="H20:H26" si="7">G20</f>
        <v>112100.11</v>
      </c>
      <c r="I20" s="5">
        <f t="shared" ref="I20:I27" si="8">F20-G20</f>
        <v>233115.90000000002</v>
      </c>
    </row>
    <row r="21" spans="2:9" ht="22.8" x14ac:dyDescent="0.25">
      <c r="B21" s="6"/>
      <c r="C21" s="7" t="s">
        <v>23</v>
      </c>
      <c r="D21" s="5">
        <v>0</v>
      </c>
      <c r="E21" s="8">
        <v>0</v>
      </c>
      <c r="F21" s="8">
        <f t="shared" si="6"/>
        <v>0</v>
      </c>
      <c r="G21" s="5">
        <v>0</v>
      </c>
      <c r="H21" s="5">
        <f t="shared" si="7"/>
        <v>0</v>
      </c>
      <c r="I21" s="5">
        <f t="shared" si="8"/>
        <v>0</v>
      </c>
    </row>
    <row r="22" spans="2:9" ht="22.8" x14ac:dyDescent="0.25">
      <c r="B22" s="6"/>
      <c r="C22" s="7" t="s">
        <v>24</v>
      </c>
      <c r="D22" s="5">
        <v>4298826.41</v>
      </c>
      <c r="E22" s="8">
        <v>992910.76</v>
      </c>
      <c r="F22" s="8">
        <f t="shared" si="6"/>
        <v>5291737.17</v>
      </c>
      <c r="G22" s="5">
        <v>1019851.21</v>
      </c>
      <c r="H22" s="5">
        <f t="shared" si="7"/>
        <v>1019851.21</v>
      </c>
      <c r="I22" s="5">
        <f t="shared" si="8"/>
        <v>4271885.96</v>
      </c>
    </row>
    <row r="23" spans="2:9" ht="23.4" customHeight="1" x14ac:dyDescent="0.25">
      <c r="B23" s="6"/>
      <c r="C23" s="7" t="s">
        <v>25</v>
      </c>
      <c r="D23" s="5">
        <v>130000</v>
      </c>
      <c r="E23" s="8">
        <v>12523</v>
      </c>
      <c r="F23" s="8">
        <f t="shared" si="6"/>
        <v>142523</v>
      </c>
      <c r="G23" s="5">
        <v>5979.16</v>
      </c>
      <c r="H23" s="5">
        <f t="shared" si="7"/>
        <v>5979.16</v>
      </c>
      <c r="I23" s="5">
        <f t="shared" si="8"/>
        <v>136543.84</v>
      </c>
    </row>
    <row r="24" spans="2:9" x14ac:dyDescent="0.2">
      <c r="B24" s="6"/>
      <c r="C24" s="7" t="s">
        <v>26</v>
      </c>
      <c r="D24" s="5">
        <v>4118635.43</v>
      </c>
      <c r="E24" s="8">
        <v>6704329.5300000003</v>
      </c>
      <c r="F24" s="8">
        <f t="shared" si="6"/>
        <v>10822964.960000001</v>
      </c>
      <c r="G24" s="5">
        <v>7896153.5199999996</v>
      </c>
      <c r="H24" s="5">
        <v>7896153.5199999996</v>
      </c>
      <c r="I24" s="5">
        <f t="shared" si="8"/>
        <v>2926811.4400000013</v>
      </c>
    </row>
    <row r="25" spans="2:9" ht="22.8" x14ac:dyDescent="0.25">
      <c r="B25" s="6"/>
      <c r="C25" s="7" t="s">
        <v>27</v>
      </c>
      <c r="D25" s="5">
        <v>315923.33</v>
      </c>
      <c r="E25" s="8">
        <v>189801</v>
      </c>
      <c r="F25" s="8">
        <f t="shared" si="6"/>
        <v>505724.33</v>
      </c>
      <c r="G25" s="5">
        <v>177087.04</v>
      </c>
      <c r="H25" s="5">
        <v>177087.04</v>
      </c>
      <c r="I25" s="5">
        <f t="shared" si="8"/>
        <v>328637.29000000004</v>
      </c>
    </row>
    <row r="26" spans="2:9" x14ac:dyDescent="0.2">
      <c r="B26" s="6"/>
      <c r="C26" s="7" t="s">
        <v>28</v>
      </c>
      <c r="D26" s="5">
        <v>60200</v>
      </c>
      <c r="E26" s="8">
        <v>0</v>
      </c>
      <c r="F26" s="8">
        <f t="shared" si="6"/>
        <v>60200</v>
      </c>
      <c r="G26" s="5">
        <v>0</v>
      </c>
      <c r="H26" s="5">
        <f t="shared" si="7"/>
        <v>0</v>
      </c>
      <c r="I26" s="5">
        <f t="shared" si="8"/>
        <v>60200</v>
      </c>
    </row>
    <row r="27" spans="2:9" ht="24" x14ac:dyDescent="0.2">
      <c r="B27" s="6"/>
      <c r="C27" s="7" t="s">
        <v>29</v>
      </c>
      <c r="D27" s="5">
        <v>1112583.49</v>
      </c>
      <c r="E27" s="8">
        <v>882337.28000000003</v>
      </c>
      <c r="F27" s="8">
        <f t="shared" si="6"/>
        <v>1994920.77</v>
      </c>
      <c r="G27" s="5">
        <v>951247.57</v>
      </c>
      <c r="H27" s="5">
        <v>951247.57</v>
      </c>
      <c r="I27" s="5">
        <f t="shared" si="8"/>
        <v>1043673.2000000001</v>
      </c>
    </row>
    <row r="28" spans="2:9" s="19" customFormat="1" x14ac:dyDescent="0.2">
      <c r="B28" s="25" t="s">
        <v>30</v>
      </c>
      <c r="C28" s="26"/>
      <c r="D28" s="17">
        <f>SUM(D29:D37)</f>
        <v>74824874.330000013</v>
      </c>
      <c r="E28" s="18">
        <f t="shared" ref="E28:I28" si="9">SUM(E29:E37)</f>
        <v>5183720.75</v>
      </c>
      <c r="F28" s="18">
        <f t="shared" si="9"/>
        <v>80008595.080000013</v>
      </c>
      <c r="G28" s="18">
        <f t="shared" si="9"/>
        <v>13983958.380000003</v>
      </c>
      <c r="H28" s="18">
        <f t="shared" si="9"/>
        <v>13983958.380000003</v>
      </c>
      <c r="I28" s="18">
        <f t="shared" si="9"/>
        <v>66024636.699999996</v>
      </c>
    </row>
    <row r="29" spans="2:9" x14ac:dyDescent="0.25">
      <c r="B29" s="6"/>
      <c r="C29" s="7" t="s">
        <v>31</v>
      </c>
      <c r="D29" s="5">
        <v>51656229.869999997</v>
      </c>
      <c r="E29" s="8">
        <v>-4821531.09</v>
      </c>
      <c r="F29" s="8">
        <f>D29+E29</f>
        <v>46834698.780000001</v>
      </c>
      <c r="G29" s="5">
        <v>1526083.08</v>
      </c>
      <c r="H29" s="5">
        <f>G29</f>
        <v>1526083.08</v>
      </c>
      <c r="I29" s="5">
        <f>F29-G29</f>
        <v>45308615.700000003</v>
      </c>
    </row>
    <row r="30" spans="2:9" x14ac:dyDescent="0.2">
      <c r="B30" s="6"/>
      <c r="C30" s="7" t="s">
        <v>32</v>
      </c>
      <c r="D30" s="5">
        <v>4910383.66</v>
      </c>
      <c r="E30" s="8">
        <v>1730892</v>
      </c>
      <c r="F30" s="8">
        <f t="shared" ref="F30:F37" si="10">D30+E30</f>
        <v>6641275.6600000001</v>
      </c>
      <c r="G30" s="5">
        <v>3356341.83</v>
      </c>
      <c r="H30" s="5">
        <f t="shared" ref="H30:H37" si="11">G30</f>
        <v>3356341.83</v>
      </c>
      <c r="I30" s="5">
        <f t="shared" ref="I30:I37" si="12">F30-G30</f>
        <v>3284933.83</v>
      </c>
    </row>
    <row r="31" spans="2:9" ht="22.8" x14ac:dyDescent="0.25">
      <c r="B31" s="6"/>
      <c r="C31" s="7" t="s">
        <v>33</v>
      </c>
      <c r="D31" s="5">
        <v>2151277.23</v>
      </c>
      <c r="E31" s="8">
        <v>1151460</v>
      </c>
      <c r="F31" s="8">
        <f t="shared" si="10"/>
        <v>3302737.23</v>
      </c>
      <c r="G31" s="5">
        <v>764510.82</v>
      </c>
      <c r="H31" s="5">
        <f t="shared" si="11"/>
        <v>764510.82</v>
      </c>
      <c r="I31" s="5">
        <f t="shared" si="12"/>
        <v>2538226.41</v>
      </c>
    </row>
    <row r="32" spans="2:9" x14ac:dyDescent="0.25">
      <c r="B32" s="6"/>
      <c r="C32" s="7" t="s">
        <v>34</v>
      </c>
      <c r="D32" s="5">
        <v>243200</v>
      </c>
      <c r="E32" s="8">
        <v>193800</v>
      </c>
      <c r="F32" s="8">
        <f t="shared" si="10"/>
        <v>437000</v>
      </c>
      <c r="G32" s="5">
        <v>163529.98000000001</v>
      </c>
      <c r="H32" s="5">
        <f t="shared" si="11"/>
        <v>163529.98000000001</v>
      </c>
      <c r="I32" s="5">
        <f t="shared" si="12"/>
        <v>273470.02</v>
      </c>
    </row>
    <row r="33" spans="2:9" ht="22.8" x14ac:dyDescent="0.25">
      <c r="B33" s="6"/>
      <c r="C33" s="7" t="s">
        <v>35</v>
      </c>
      <c r="D33" s="5">
        <v>1982070.13</v>
      </c>
      <c r="E33" s="8">
        <v>4627156</v>
      </c>
      <c r="F33" s="8">
        <f t="shared" si="10"/>
        <v>6609226.1299999999</v>
      </c>
      <c r="G33" s="5">
        <v>3333969.16</v>
      </c>
      <c r="H33" s="5">
        <f t="shared" si="11"/>
        <v>3333969.16</v>
      </c>
      <c r="I33" s="5">
        <f t="shared" si="12"/>
        <v>3275256.9699999997</v>
      </c>
    </row>
    <row r="34" spans="2:9" x14ac:dyDescent="0.25">
      <c r="B34" s="6"/>
      <c r="C34" s="7" t="s">
        <v>36</v>
      </c>
      <c r="D34" s="5">
        <v>5343844.2300000004</v>
      </c>
      <c r="E34" s="8">
        <v>500000</v>
      </c>
      <c r="F34" s="8">
        <f t="shared" si="10"/>
        <v>5843844.2300000004</v>
      </c>
      <c r="G34" s="5">
        <v>1131805.3</v>
      </c>
      <c r="H34" s="5">
        <f t="shared" si="11"/>
        <v>1131805.3</v>
      </c>
      <c r="I34" s="5">
        <f t="shared" si="12"/>
        <v>4712038.9300000006</v>
      </c>
    </row>
    <row r="35" spans="2:9" x14ac:dyDescent="0.25">
      <c r="B35" s="6"/>
      <c r="C35" s="7" t="s">
        <v>37</v>
      </c>
      <c r="D35" s="5">
        <v>888372.43</v>
      </c>
      <c r="E35" s="8">
        <v>244000</v>
      </c>
      <c r="F35" s="8">
        <f t="shared" si="10"/>
        <v>1132372.4300000002</v>
      </c>
      <c r="G35" s="5">
        <v>211695.31</v>
      </c>
      <c r="H35" s="5">
        <f t="shared" si="11"/>
        <v>211695.31</v>
      </c>
      <c r="I35" s="5">
        <f t="shared" si="12"/>
        <v>920677.12000000011</v>
      </c>
    </row>
    <row r="36" spans="2:9" x14ac:dyDescent="0.25">
      <c r="B36" s="6"/>
      <c r="C36" s="7" t="s">
        <v>38</v>
      </c>
      <c r="D36" s="5">
        <v>5758324.3499999996</v>
      </c>
      <c r="E36" s="8">
        <v>1218980.8400000001</v>
      </c>
      <c r="F36" s="8">
        <f t="shared" si="10"/>
        <v>6977305.1899999995</v>
      </c>
      <c r="G36" s="5">
        <v>2721125.73</v>
      </c>
      <c r="H36" s="5">
        <f t="shared" si="11"/>
        <v>2721125.73</v>
      </c>
      <c r="I36" s="5">
        <f t="shared" si="12"/>
        <v>4256179.459999999</v>
      </c>
    </row>
    <row r="37" spans="2:9" x14ac:dyDescent="0.25">
      <c r="B37" s="6"/>
      <c r="C37" s="7" t="s">
        <v>39</v>
      </c>
      <c r="D37" s="5">
        <v>1891172.43</v>
      </c>
      <c r="E37" s="8">
        <v>338963</v>
      </c>
      <c r="F37" s="8">
        <f t="shared" si="10"/>
        <v>2230135.4299999997</v>
      </c>
      <c r="G37" s="5">
        <v>774897.17</v>
      </c>
      <c r="H37" s="5">
        <f t="shared" si="11"/>
        <v>774897.17</v>
      </c>
      <c r="I37" s="5">
        <f t="shared" si="12"/>
        <v>1455238.2599999998</v>
      </c>
    </row>
    <row r="38" spans="2:9" s="19" customFormat="1" ht="25.5" customHeight="1" x14ac:dyDescent="0.25">
      <c r="B38" s="21" t="s">
        <v>40</v>
      </c>
      <c r="C38" s="22"/>
      <c r="D38" s="17">
        <f>SUM(D39:D47)</f>
        <v>24765731.119999997</v>
      </c>
      <c r="E38" s="18">
        <f t="shared" ref="E38:I38" si="13">SUM(E39:E47)</f>
        <v>4545745.8</v>
      </c>
      <c r="F38" s="18">
        <f t="shared" si="13"/>
        <v>29311476.920000002</v>
      </c>
      <c r="G38" s="18">
        <f t="shared" si="13"/>
        <v>15881818.449999999</v>
      </c>
      <c r="H38" s="18">
        <f t="shared" si="13"/>
        <v>15881818.449999999</v>
      </c>
      <c r="I38" s="18">
        <f t="shared" si="13"/>
        <v>13429658.470000001</v>
      </c>
    </row>
    <row r="39" spans="2:9" ht="22.8" x14ac:dyDescent="0.25">
      <c r="B39" s="6"/>
      <c r="C39" s="7" t="s">
        <v>41</v>
      </c>
      <c r="D39" s="5">
        <v>0</v>
      </c>
      <c r="E39" s="8">
        <v>0</v>
      </c>
      <c r="F39" s="8">
        <f>D39+E39</f>
        <v>0</v>
      </c>
      <c r="G39" s="5">
        <v>0</v>
      </c>
      <c r="H39" s="5">
        <f>G39</f>
        <v>0</v>
      </c>
      <c r="I39" s="5">
        <f>F39-G39</f>
        <v>0</v>
      </c>
    </row>
    <row r="40" spans="2:9" x14ac:dyDescent="0.25">
      <c r="B40" s="6"/>
      <c r="C40" s="7" t="s">
        <v>42</v>
      </c>
      <c r="D40" s="5">
        <v>0</v>
      </c>
      <c r="E40" s="8">
        <v>0</v>
      </c>
      <c r="F40" s="8">
        <f t="shared" ref="F40:F47" si="14">D40+E40</f>
        <v>0</v>
      </c>
      <c r="G40" s="5">
        <v>0</v>
      </c>
      <c r="H40" s="5">
        <f t="shared" ref="H40:H47" si="15">G40</f>
        <v>0</v>
      </c>
      <c r="I40" s="5">
        <f t="shared" ref="I40:I47" si="16">F40-G40</f>
        <v>0</v>
      </c>
    </row>
    <row r="41" spans="2:9" x14ac:dyDescent="0.25">
      <c r="B41" s="6"/>
      <c r="C41" s="7" t="s">
        <v>43</v>
      </c>
      <c r="D41" s="5">
        <v>5500000</v>
      </c>
      <c r="E41" s="8">
        <v>0</v>
      </c>
      <c r="F41" s="8">
        <f t="shared" si="14"/>
        <v>5500000</v>
      </c>
      <c r="G41" s="5">
        <v>3102340.63</v>
      </c>
      <c r="H41" s="5">
        <f t="shared" si="15"/>
        <v>3102340.63</v>
      </c>
      <c r="I41" s="5">
        <f t="shared" si="16"/>
        <v>2397659.37</v>
      </c>
    </row>
    <row r="42" spans="2:9" x14ac:dyDescent="0.25">
      <c r="B42" s="6"/>
      <c r="C42" s="7" t="s">
        <v>44</v>
      </c>
      <c r="D42" s="5">
        <v>5138000</v>
      </c>
      <c r="E42" s="8">
        <v>2661400.2599999998</v>
      </c>
      <c r="F42" s="8">
        <f t="shared" si="14"/>
        <v>7799400.2599999998</v>
      </c>
      <c r="G42" s="5">
        <v>4138914.2</v>
      </c>
      <c r="H42" s="5">
        <f t="shared" si="15"/>
        <v>4138914.2</v>
      </c>
      <c r="I42" s="5">
        <f t="shared" si="16"/>
        <v>3660486.0599999996</v>
      </c>
    </row>
    <row r="43" spans="2:9" x14ac:dyDescent="0.25">
      <c r="B43" s="6"/>
      <c r="C43" s="7" t="s">
        <v>45</v>
      </c>
      <c r="D43" s="5">
        <v>14127731.119999999</v>
      </c>
      <c r="E43" s="8">
        <v>1884345.54</v>
      </c>
      <c r="F43" s="8">
        <f t="shared" si="14"/>
        <v>16012076.66</v>
      </c>
      <c r="G43" s="5">
        <v>8640563.6199999992</v>
      </c>
      <c r="H43" s="5">
        <f t="shared" si="15"/>
        <v>8640563.6199999992</v>
      </c>
      <c r="I43" s="5">
        <f t="shared" si="16"/>
        <v>7371513.040000001</v>
      </c>
    </row>
    <row r="44" spans="2:9" ht="22.8" x14ac:dyDescent="0.25">
      <c r="B44" s="6"/>
      <c r="C44" s="7" t="s">
        <v>46</v>
      </c>
      <c r="D44" s="5">
        <v>0</v>
      </c>
      <c r="E44" s="8">
        <v>0</v>
      </c>
      <c r="F44" s="8">
        <f t="shared" si="14"/>
        <v>0</v>
      </c>
      <c r="G44" s="5">
        <v>0</v>
      </c>
      <c r="H44" s="5">
        <f t="shared" si="15"/>
        <v>0</v>
      </c>
      <c r="I44" s="5">
        <f t="shared" si="16"/>
        <v>0</v>
      </c>
    </row>
    <row r="45" spans="2:9" x14ac:dyDescent="0.25">
      <c r="B45" s="6"/>
      <c r="C45" s="7" t="s">
        <v>47</v>
      </c>
      <c r="D45" s="5">
        <v>0</v>
      </c>
      <c r="E45" s="8">
        <v>0</v>
      </c>
      <c r="F45" s="8">
        <f t="shared" si="14"/>
        <v>0</v>
      </c>
      <c r="G45" s="5">
        <v>0</v>
      </c>
      <c r="H45" s="5">
        <f t="shared" si="15"/>
        <v>0</v>
      </c>
      <c r="I45" s="5">
        <f t="shared" si="16"/>
        <v>0</v>
      </c>
    </row>
    <row r="46" spans="2:9" x14ac:dyDescent="0.25">
      <c r="B46" s="6"/>
      <c r="C46" s="7" t="s">
        <v>48</v>
      </c>
      <c r="D46" s="5">
        <v>0</v>
      </c>
      <c r="E46" s="8">
        <v>0</v>
      </c>
      <c r="F46" s="8">
        <f t="shared" si="14"/>
        <v>0</v>
      </c>
      <c r="G46" s="5">
        <v>0</v>
      </c>
      <c r="H46" s="5">
        <f t="shared" si="15"/>
        <v>0</v>
      </c>
      <c r="I46" s="5">
        <f t="shared" si="16"/>
        <v>0</v>
      </c>
    </row>
    <row r="47" spans="2:9" x14ac:dyDescent="0.25">
      <c r="B47" s="6"/>
      <c r="C47" s="7" t="s">
        <v>49</v>
      </c>
      <c r="D47" s="5">
        <v>0</v>
      </c>
      <c r="E47" s="8">
        <v>0</v>
      </c>
      <c r="F47" s="8">
        <f t="shared" si="14"/>
        <v>0</v>
      </c>
      <c r="G47" s="5">
        <v>0</v>
      </c>
      <c r="H47" s="5">
        <f t="shared" si="15"/>
        <v>0</v>
      </c>
      <c r="I47" s="5">
        <f t="shared" si="16"/>
        <v>0</v>
      </c>
    </row>
    <row r="48" spans="2:9" s="19" customFormat="1" ht="25.5" customHeight="1" x14ac:dyDescent="0.25">
      <c r="B48" s="21" t="s">
        <v>50</v>
      </c>
      <c r="C48" s="22"/>
      <c r="D48" s="17">
        <f>SUM(D49:D57)</f>
        <v>5665000</v>
      </c>
      <c r="E48" s="18">
        <f t="shared" ref="E48:I48" si="17">SUM(E49:E57)</f>
        <v>384432</v>
      </c>
      <c r="F48" s="18">
        <f t="shared" si="17"/>
        <v>6049432</v>
      </c>
      <c r="G48" s="18">
        <f t="shared" si="17"/>
        <v>455390.31</v>
      </c>
      <c r="H48" s="18">
        <f t="shared" si="17"/>
        <v>455390.31</v>
      </c>
      <c r="I48" s="18">
        <f t="shared" si="17"/>
        <v>5594041.6899999995</v>
      </c>
    </row>
    <row r="49" spans="2:9" x14ac:dyDescent="0.25">
      <c r="B49" s="6"/>
      <c r="C49" s="7" t="s">
        <v>51</v>
      </c>
      <c r="D49" s="5">
        <v>972865.28</v>
      </c>
      <c r="E49" s="8">
        <v>29960</v>
      </c>
      <c r="F49" s="8">
        <f>D49+E49</f>
        <v>1002825.28</v>
      </c>
      <c r="G49" s="5">
        <v>29680</v>
      </c>
      <c r="H49" s="5">
        <v>29680</v>
      </c>
      <c r="I49" s="5">
        <f>F49-G49</f>
        <v>973145.28</v>
      </c>
    </row>
    <row r="50" spans="2:9" x14ac:dyDescent="0.25">
      <c r="B50" s="6"/>
      <c r="C50" s="7" t="s">
        <v>52</v>
      </c>
      <c r="D50" s="5">
        <v>0</v>
      </c>
      <c r="E50" s="8">
        <v>0</v>
      </c>
      <c r="F50" s="8">
        <f t="shared" ref="F50:F57" si="18">D50+E50</f>
        <v>0</v>
      </c>
      <c r="G50" s="5">
        <v>0</v>
      </c>
      <c r="H50" s="5">
        <f t="shared" ref="H50:H56" si="19">G50</f>
        <v>0</v>
      </c>
      <c r="I50" s="5">
        <f t="shared" ref="I50:I57" si="20">F50-G50</f>
        <v>0</v>
      </c>
    </row>
    <row r="51" spans="2:9" x14ac:dyDescent="0.25">
      <c r="B51" s="6"/>
      <c r="C51" s="7" t="s">
        <v>53</v>
      </c>
      <c r="D51" s="5">
        <v>0</v>
      </c>
      <c r="E51" s="8">
        <v>0</v>
      </c>
      <c r="F51" s="8">
        <f t="shared" si="18"/>
        <v>0</v>
      </c>
      <c r="G51" s="5">
        <v>0</v>
      </c>
      <c r="H51" s="5">
        <f t="shared" si="19"/>
        <v>0</v>
      </c>
      <c r="I51" s="5">
        <f t="shared" si="20"/>
        <v>0</v>
      </c>
    </row>
    <row r="52" spans="2:9" x14ac:dyDescent="0.25">
      <c r="B52" s="6"/>
      <c r="C52" s="7" t="s">
        <v>54</v>
      </c>
      <c r="D52" s="5">
        <v>3371356.43</v>
      </c>
      <c r="E52" s="8">
        <v>272400</v>
      </c>
      <c r="F52" s="8">
        <f t="shared" si="18"/>
        <v>3643756.43</v>
      </c>
      <c r="G52" s="5">
        <v>272400</v>
      </c>
      <c r="H52" s="5">
        <f t="shared" si="19"/>
        <v>272400</v>
      </c>
      <c r="I52" s="5">
        <f t="shared" si="20"/>
        <v>3371356.43</v>
      </c>
    </row>
    <row r="53" spans="2:9" x14ac:dyDescent="0.25">
      <c r="B53" s="6"/>
      <c r="C53" s="7" t="s">
        <v>55</v>
      </c>
      <c r="D53" s="5">
        <v>220778.29</v>
      </c>
      <c r="E53" s="8">
        <v>0</v>
      </c>
      <c r="F53" s="8">
        <f t="shared" si="18"/>
        <v>220778.29</v>
      </c>
      <c r="G53" s="5">
        <v>0</v>
      </c>
      <c r="H53" s="5">
        <f t="shared" si="19"/>
        <v>0</v>
      </c>
      <c r="I53" s="5">
        <f t="shared" si="20"/>
        <v>220778.29</v>
      </c>
    </row>
    <row r="54" spans="2:9" x14ac:dyDescent="0.25">
      <c r="B54" s="6"/>
      <c r="C54" s="7" t="s">
        <v>56</v>
      </c>
      <c r="D54" s="5">
        <v>600000</v>
      </c>
      <c r="E54" s="8">
        <v>82072</v>
      </c>
      <c r="F54" s="8">
        <f t="shared" si="18"/>
        <v>682072</v>
      </c>
      <c r="G54" s="5">
        <v>151570.31</v>
      </c>
      <c r="H54" s="5">
        <f t="shared" si="19"/>
        <v>151570.31</v>
      </c>
      <c r="I54" s="5">
        <f t="shared" si="20"/>
        <v>530501.68999999994</v>
      </c>
    </row>
    <row r="55" spans="2:9" x14ac:dyDescent="0.25">
      <c r="B55" s="6"/>
      <c r="C55" s="7" t="s">
        <v>57</v>
      </c>
      <c r="D55" s="5">
        <v>0</v>
      </c>
      <c r="E55" s="8">
        <v>0</v>
      </c>
      <c r="F55" s="8">
        <f t="shared" si="18"/>
        <v>0</v>
      </c>
      <c r="G55" s="5">
        <v>0</v>
      </c>
      <c r="H55" s="5">
        <f t="shared" si="19"/>
        <v>0</v>
      </c>
      <c r="I55" s="5">
        <f t="shared" si="20"/>
        <v>0</v>
      </c>
    </row>
    <row r="56" spans="2:9" x14ac:dyDescent="0.25">
      <c r="B56" s="6"/>
      <c r="C56" s="7" t="s">
        <v>58</v>
      </c>
      <c r="D56" s="5">
        <v>0</v>
      </c>
      <c r="E56" s="8">
        <v>0</v>
      </c>
      <c r="F56" s="8">
        <f t="shared" si="18"/>
        <v>0</v>
      </c>
      <c r="G56" s="5">
        <v>0</v>
      </c>
      <c r="H56" s="5">
        <f t="shared" si="19"/>
        <v>0</v>
      </c>
      <c r="I56" s="5">
        <f t="shared" si="20"/>
        <v>0</v>
      </c>
    </row>
    <row r="57" spans="2:9" x14ac:dyDescent="0.25">
      <c r="B57" s="6"/>
      <c r="C57" s="7" t="s">
        <v>59</v>
      </c>
      <c r="D57" s="5">
        <v>500000</v>
      </c>
      <c r="E57" s="8">
        <v>0</v>
      </c>
      <c r="F57" s="8">
        <f t="shared" si="18"/>
        <v>500000</v>
      </c>
      <c r="G57" s="5">
        <v>1740</v>
      </c>
      <c r="H57" s="5">
        <v>1740</v>
      </c>
      <c r="I57" s="5">
        <f t="shared" si="20"/>
        <v>498260</v>
      </c>
    </row>
    <row r="58" spans="2:9" s="19" customFormat="1" x14ac:dyDescent="0.25">
      <c r="B58" s="25" t="s">
        <v>60</v>
      </c>
      <c r="C58" s="26"/>
      <c r="D58" s="17">
        <f>SUM(D59:D61)</f>
        <v>11154000</v>
      </c>
      <c r="E58" s="18">
        <f t="shared" ref="E58:I58" si="21">SUM(E59:E61)</f>
        <v>2455651.9299999997</v>
      </c>
      <c r="F58" s="18">
        <f t="shared" si="21"/>
        <v>13609651.93</v>
      </c>
      <c r="G58" s="18">
        <f t="shared" si="21"/>
        <v>1088751.3799999999</v>
      </c>
      <c r="H58" s="18">
        <f t="shared" si="21"/>
        <v>1088751.3799999999</v>
      </c>
      <c r="I58" s="18">
        <f t="shared" si="21"/>
        <v>12520900.550000001</v>
      </c>
    </row>
    <row r="59" spans="2:9" x14ac:dyDescent="0.25">
      <c r="B59" s="6"/>
      <c r="C59" s="7" t="s">
        <v>61</v>
      </c>
      <c r="D59" s="5">
        <v>11154000</v>
      </c>
      <c r="E59" s="8">
        <v>1200000</v>
      </c>
      <c r="F59" s="8">
        <f>D59+E59</f>
        <v>12354000</v>
      </c>
      <c r="G59" s="5">
        <v>801792</v>
      </c>
      <c r="H59" s="5">
        <v>801792</v>
      </c>
      <c r="I59" s="5">
        <f>F59-G59</f>
        <v>11552208</v>
      </c>
    </row>
    <row r="60" spans="2:9" x14ac:dyDescent="0.25">
      <c r="B60" s="6"/>
      <c r="C60" s="7" t="s">
        <v>62</v>
      </c>
      <c r="D60" s="5">
        <v>0</v>
      </c>
      <c r="E60" s="8">
        <v>1255651.93</v>
      </c>
      <c r="F60" s="8">
        <f t="shared" ref="F60:F61" si="22">D60+E60</f>
        <v>1255651.93</v>
      </c>
      <c r="G60" s="5">
        <v>286959.38</v>
      </c>
      <c r="H60" s="5">
        <f t="shared" ref="H60:H61" si="23">G60</f>
        <v>286959.38</v>
      </c>
      <c r="I60" s="5">
        <f t="shared" ref="I60:I61" si="24">F60-G60</f>
        <v>968692.54999999993</v>
      </c>
    </row>
    <row r="61" spans="2:9" x14ac:dyDescent="0.25">
      <c r="B61" s="6"/>
      <c r="C61" s="7" t="s">
        <v>63</v>
      </c>
      <c r="D61" s="5">
        <v>0</v>
      </c>
      <c r="E61" s="8">
        <v>0</v>
      </c>
      <c r="F61" s="8">
        <f t="shared" si="22"/>
        <v>0</v>
      </c>
      <c r="G61" s="5">
        <v>0</v>
      </c>
      <c r="H61" s="5">
        <f t="shared" si="23"/>
        <v>0</v>
      </c>
      <c r="I61" s="5">
        <f t="shared" si="24"/>
        <v>0</v>
      </c>
    </row>
    <row r="62" spans="2:9" s="19" customFormat="1" ht="24.75" customHeight="1" x14ac:dyDescent="0.25">
      <c r="B62" s="21" t="s">
        <v>64</v>
      </c>
      <c r="C62" s="22"/>
      <c r="D62" s="18">
        <v>0</v>
      </c>
      <c r="E62" s="20">
        <v>0</v>
      </c>
      <c r="F62" s="20">
        <v>0</v>
      </c>
      <c r="G62" s="18">
        <v>0</v>
      </c>
      <c r="H62" s="18">
        <v>0</v>
      </c>
      <c r="I62" s="20">
        <v>0</v>
      </c>
    </row>
    <row r="63" spans="2:9" ht="22.8" x14ac:dyDescent="0.25">
      <c r="B63" s="6"/>
      <c r="C63" s="7" t="s">
        <v>65</v>
      </c>
      <c r="D63" s="5">
        <v>0</v>
      </c>
      <c r="E63" s="8">
        <v>0</v>
      </c>
      <c r="F63" s="8">
        <v>0</v>
      </c>
      <c r="G63" s="5">
        <v>0</v>
      </c>
      <c r="H63" s="5">
        <v>0</v>
      </c>
      <c r="I63" s="8">
        <v>0</v>
      </c>
    </row>
    <row r="64" spans="2:9" x14ac:dyDescent="0.25">
      <c r="B64" s="6"/>
      <c r="C64" s="7" t="s">
        <v>66</v>
      </c>
      <c r="D64" s="5">
        <v>0</v>
      </c>
      <c r="E64" s="8">
        <v>0</v>
      </c>
      <c r="F64" s="8">
        <v>0</v>
      </c>
      <c r="G64" s="5">
        <v>0</v>
      </c>
      <c r="H64" s="5">
        <v>0</v>
      </c>
      <c r="I64" s="8">
        <v>0</v>
      </c>
    </row>
    <row r="65" spans="2:9" x14ac:dyDescent="0.25">
      <c r="B65" s="6"/>
      <c r="C65" s="7" t="s">
        <v>67</v>
      </c>
      <c r="D65" s="5">
        <v>0</v>
      </c>
      <c r="E65" s="8">
        <v>0</v>
      </c>
      <c r="F65" s="8">
        <v>0</v>
      </c>
      <c r="G65" s="5">
        <v>0</v>
      </c>
      <c r="H65" s="5">
        <v>0</v>
      </c>
      <c r="I65" s="8">
        <v>0</v>
      </c>
    </row>
    <row r="66" spans="2:9" x14ac:dyDescent="0.25">
      <c r="B66" s="6"/>
      <c r="C66" s="7" t="s">
        <v>68</v>
      </c>
      <c r="D66" s="5">
        <v>0</v>
      </c>
      <c r="E66" s="8">
        <v>0</v>
      </c>
      <c r="F66" s="8">
        <v>0</v>
      </c>
      <c r="G66" s="5">
        <v>0</v>
      </c>
      <c r="H66" s="5">
        <v>0</v>
      </c>
      <c r="I66" s="8">
        <v>0</v>
      </c>
    </row>
    <row r="67" spans="2:9" ht="22.8" x14ac:dyDescent="0.25">
      <c r="B67" s="6"/>
      <c r="C67" s="7" t="s">
        <v>69</v>
      </c>
      <c r="D67" s="5">
        <v>0</v>
      </c>
      <c r="E67" s="8">
        <v>0</v>
      </c>
      <c r="F67" s="8">
        <v>0</v>
      </c>
      <c r="G67" s="5">
        <v>0</v>
      </c>
      <c r="H67" s="5">
        <v>0</v>
      </c>
      <c r="I67" s="8">
        <v>0</v>
      </c>
    </row>
    <row r="68" spans="2:9" x14ac:dyDescent="0.25">
      <c r="B68" s="6"/>
      <c r="C68" s="7" t="s">
        <v>70</v>
      </c>
      <c r="D68" s="5">
        <v>0</v>
      </c>
      <c r="E68" s="8">
        <v>0</v>
      </c>
      <c r="F68" s="8">
        <v>0</v>
      </c>
      <c r="G68" s="5">
        <v>0</v>
      </c>
      <c r="H68" s="5">
        <v>0</v>
      </c>
      <c r="I68" s="8">
        <v>0</v>
      </c>
    </row>
    <row r="69" spans="2:9" x14ac:dyDescent="0.25">
      <c r="B69" s="6"/>
      <c r="C69" s="7" t="s">
        <v>71</v>
      </c>
      <c r="D69" s="5">
        <v>0</v>
      </c>
      <c r="E69" s="8">
        <v>0</v>
      </c>
      <c r="F69" s="8">
        <v>0</v>
      </c>
      <c r="G69" s="5">
        <v>0</v>
      </c>
      <c r="H69" s="5">
        <v>0</v>
      </c>
      <c r="I69" s="8">
        <v>0</v>
      </c>
    </row>
    <row r="70" spans="2:9" ht="22.8" x14ac:dyDescent="0.25">
      <c r="B70" s="6"/>
      <c r="C70" s="7" t="s">
        <v>72</v>
      </c>
      <c r="D70" s="5">
        <v>0</v>
      </c>
      <c r="E70" s="8">
        <v>0</v>
      </c>
      <c r="F70" s="8">
        <v>0</v>
      </c>
      <c r="G70" s="5">
        <v>0</v>
      </c>
      <c r="H70" s="5">
        <v>0</v>
      </c>
      <c r="I70" s="8">
        <v>0</v>
      </c>
    </row>
    <row r="71" spans="2:9" s="19" customFormat="1" x14ac:dyDescent="0.25">
      <c r="B71" s="25" t="s">
        <v>73</v>
      </c>
      <c r="C71" s="26"/>
      <c r="D71" s="18">
        <v>0</v>
      </c>
      <c r="E71" s="20">
        <v>0</v>
      </c>
      <c r="F71" s="20">
        <v>0</v>
      </c>
      <c r="G71" s="18">
        <v>0</v>
      </c>
      <c r="H71" s="20">
        <v>0</v>
      </c>
      <c r="I71" s="20">
        <v>0</v>
      </c>
    </row>
    <row r="72" spans="2:9" x14ac:dyDescent="0.25">
      <c r="B72" s="6"/>
      <c r="C72" s="9" t="s">
        <v>74</v>
      </c>
      <c r="D72" s="5">
        <v>0</v>
      </c>
      <c r="E72" s="8">
        <v>0</v>
      </c>
      <c r="F72" s="8">
        <v>0</v>
      </c>
      <c r="G72" s="5">
        <v>0</v>
      </c>
      <c r="H72" s="8">
        <v>0</v>
      </c>
      <c r="I72" s="8">
        <v>0</v>
      </c>
    </row>
    <row r="73" spans="2:9" x14ac:dyDescent="0.25">
      <c r="B73" s="6"/>
      <c r="C73" s="9" t="s">
        <v>75</v>
      </c>
      <c r="D73" s="5">
        <v>0</v>
      </c>
      <c r="E73" s="8">
        <v>0</v>
      </c>
      <c r="F73" s="8">
        <v>0</v>
      </c>
      <c r="G73" s="5">
        <v>0</v>
      </c>
      <c r="H73" s="8">
        <v>0</v>
      </c>
      <c r="I73" s="8">
        <v>0</v>
      </c>
    </row>
    <row r="74" spans="2:9" x14ac:dyDescent="0.25">
      <c r="B74" s="6"/>
      <c r="C74" s="9" t="s">
        <v>76</v>
      </c>
      <c r="D74" s="5">
        <v>0</v>
      </c>
      <c r="E74" s="8">
        <v>0</v>
      </c>
      <c r="F74" s="8">
        <v>0</v>
      </c>
      <c r="G74" s="5">
        <v>0</v>
      </c>
      <c r="H74" s="8">
        <v>0</v>
      </c>
      <c r="I74" s="8">
        <v>0</v>
      </c>
    </row>
    <row r="75" spans="2:9" s="19" customFormat="1" x14ac:dyDescent="0.25">
      <c r="B75" s="25" t="s">
        <v>77</v>
      </c>
      <c r="C75" s="26"/>
      <c r="D75" s="18">
        <f>SUM(D76:D82)</f>
        <v>5965066.4800000004</v>
      </c>
      <c r="E75" s="18">
        <f t="shared" ref="E75:I75" si="25">SUM(E76:E82)</f>
        <v>9453896.3599999994</v>
      </c>
      <c r="F75" s="18">
        <f t="shared" si="25"/>
        <v>15418962.84</v>
      </c>
      <c r="G75" s="18">
        <f t="shared" si="25"/>
        <v>9938454.209999999</v>
      </c>
      <c r="H75" s="18">
        <f t="shared" si="25"/>
        <v>9938454.209999999</v>
      </c>
      <c r="I75" s="18">
        <f t="shared" si="25"/>
        <v>5480508.6299999999</v>
      </c>
    </row>
    <row r="76" spans="2:9" x14ac:dyDescent="0.25">
      <c r="B76" s="6"/>
      <c r="C76" s="7" t="s">
        <v>78</v>
      </c>
      <c r="D76" s="5">
        <v>0</v>
      </c>
      <c r="E76" s="8">
        <v>13800921.359999999</v>
      </c>
      <c r="F76" s="8">
        <f>D76+E76</f>
        <v>13800921.359999999</v>
      </c>
      <c r="G76" s="5">
        <v>9230991.3599999994</v>
      </c>
      <c r="H76" s="8">
        <f>G76</f>
        <v>9230991.3599999994</v>
      </c>
      <c r="I76" s="8">
        <f>F76-G76</f>
        <v>4569930</v>
      </c>
    </row>
    <row r="77" spans="2:9" x14ac:dyDescent="0.25">
      <c r="B77" s="6"/>
      <c r="C77" s="7" t="s">
        <v>79</v>
      </c>
      <c r="D77" s="5">
        <v>0</v>
      </c>
      <c r="E77" s="8">
        <v>1031740.65</v>
      </c>
      <c r="F77" s="8">
        <f t="shared" ref="F77:F82" si="26">D77+E77</f>
        <v>1031740.65</v>
      </c>
      <c r="G77" s="5">
        <v>495418.1</v>
      </c>
      <c r="H77" s="8">
        <f t="shared" ref="H77:H82" si="27">G77</f>
        <v>495418.1</v>
      </c>
      <c r="I77" s="8">
        <f t="shared" ref="I77:I82" si="28">F77-G77</f>
        <v>536322.55000000005</v>
      </c>
    </row>
    <row r="78" spans="2:9" x14ac:dyDescent="0.25">
      <c r="B78" s="6"/>
      <c r="C78" s="7" t="s">
        <v>80</v>
      </c>
      <c r="D78" s="5">
        <v>0</v>
      </c>
      <c r="E78" s="8">
        <v>212044.75</v>
      </c>
      <c r="F78" s="8">
        <f t="shared" si="26"/>
        <v>212044.75</v>
      </c>
      <c r="G78" s="5">
        <v>212044.75</v>
      </c>
      <c r="H78" s="8">
        <f t="shared" si="27"/>
        <v>212044.75</v>
      </c>
      <c r="I78" s="8">
        <f t="shared" si="28"/>
        <v>0</v>
      </c>
    </row>
    <row r="79" spans="2:9" x14ac:dyDescent="0.25">
      <c r="B79" s="6"/>
      <c r="C79" s="7" t="s">
        <v>81</v>
      </c>
      <c r="D79" s="5">
        <v>0</v>
      </c>
      <c r="E79" s="8">
        <v>0</v>
      </c>
      <c r="F79" s="8">
        <f t="shared" si="26"/>
        <v>0</v>
      </c>
      <c r="G79" s="5">
        <v>0</v>
      </c>
      <c r="H79" s="8">
        <f t="shared" si="27"/>
        <v>0</v>
      </c>
      <c r="I79" s="8">
        <f t="shared" si="28"/>
        <v>0</v>
      </c>
    </row>
    <row r="80" spans="2:9" x14ac:dyDescent="0.25">
      <c r="B80" s="6"/>
      <c r="C80" s="7" t="s">
        <v>82</v>
      </c>
      <c r="D80" s="5">
        <v>0</v>
      </c>
      <c r="E80" s="8">
        <v>0</v>
      </c>
      <c r="F80" s="8">
        <f t="shared" si="26"/>
        <v>0</v>
      </c>
      <c r="G80" s="5">
        <v>0</v>
      </c>
      <c r="H80" s="8">
        <f t="shared" si="27"/>
        <v>0</v>
      </c>
      <c r="I80" s="8">
        <f t="shared" si="28"/>
        <v>0</v>
      </c>
    </row>
    <row r="81" spans="2:9" x14ac:dyDescent="0.25">
      <c r="B81" s="6"/>
      <c r="C81" s="7" t="s">
        <v>83</v>
      </c>
      <c r="D81" s="5">
        <v>0</v>
      </c>
      <c r="E81" s="8">
        <v>0</v>
      </c>
      <c r="F81" s="8">
        <f t="shared" si="26"/>
        <v>0</v>
      </c>
      <c r="G81" s="5">
        <v>0</v>
      </c>
      <c r="H81" s="8">
        <f t="shared" si="27"/>
        <v>0</v>
      </c>
      <c r="I81" s="8">
        <f t="shared" si="28"/>
        <v>0</v>
      </c>
    </row>
    <row r="82" spans="2:9" x14ac:dyDescent="0.25">
      <c r="B82" s="6"/>
      <c r="C82" s="7" t="s">
        <v>84</v>
      </c>
      <c r="D82" s="5">
        <v>5965066.4800000004</v>
      </c>
      <c r="E82" s="8">
        <v>-5590810.4000000004</v>
      </c>
      <c r="F82" s="8">
        <f t="shared" si="26"/>
        <v>374256.08000000007</v>
      </c>
      <c r="G82" s="5">
        <v>0</v>
      </c>
      <c r="H82" s="8">
        <f t="shared" si="27"/>
        <v>0</v>
      </c>
      <c r="I82" s="8">
        <f t="shared" si="28"/>
        <v>374256.08000000007</v>
      </c>
    </row>
    <row r="83" spans="2:9" ht="4.5" customHeight="1" thickBot="1" x14ac:dyDescent="0.3">
      <c r="B83" s="29"/>
      <c r="C83" s="30"/>
      <c r="D83" s="10"/>
      <c r="E83" s="11"/>
      <c r="F83" s="11"/>
      <c r="G83" s="11"/>
      <c r="H83" s="11"/>
      <c r="I83" s="11"/>
    </row>
    <row r="84" spans="2:9" ht="14.4" customHeight="1" x14ac:dyDescent="0.25">
      <c r="B84" s="23" t="s">
        <v>85</v>
      </c>
      <c r="C84" s="24"/>
      <c r="D84" s="27">
        <f>D86+D94+D104+D114+D124+D134+D138+D147+D151</f>
        <v>42394362.68</v>
      </c>
      <c r="E84" s="27">
        <f t="shared" ref="E84:I84" si="29">E86+E94+E104+E114+E124+E134+E138+E147+E151</f>
        <v>12194694.609999999</v>
      </c>
      <c r="F84" s="27">
        <f t="shared" si="29"/>
        <v>54589057.289999999</v>
      </c>
      <c r="G84" s="27">
        <f t="shared" si="29"/>
        <v>21008137.93</v>
      </c>
      <c r="H84" s="27">
        <f t="shared" si="29"/>
        <v>21008137.93</v>
      </c>
      <c r="I84" s="27">
        <f t="shared" si="29"/>
        <v>33580919.359999999</v>
      </c>
    </row>
    <row r="85" spans="2:9" x14ac:dyDescent="0.25">
      <c r="B85" s="25"/>
      <c r="C85" s="26"/>
      <c r="D85" s="28"/>
      <c r="E85" s="28"/>
      <c r="F85" s="28"/>
      <c r="G85" s="28"/>
      <c r="H85" s="28"/>
      <c r="I85" s="28"/>
    </row>
    <row r="86" spans="2:9" s="19" customFormat="1" x14ac:dyDescent="0.25">
      <c r="B86" s="25" t="s">
        <v>12</v>
      </c>
      <c r="C86" s="26"/>
      <c r="D86" s="18">
        <f>SUM(D87:D93)</f>
        <v>1211336.3400000001</v>
      </c>
      <c r="E86" s="18">
        <f t="shared" ref="E86:I86" si="30">SUM(E87:E93)</f>
        <v>3430914.13</v>
      </c>
      <c r="F86" s="18">
        <f t="shared" si="30"/>
        <v>4642250.4700000007</v>
      </c>
      <c r="G86" s="18">
        <f t="shared" si="30"/>
        <v>3282383.47</v>
      </c>
      <c r="H86" s="18">
        <f t="shared" si="30"/>
        <v>3282383.47</v>
      </c>
      <c r="I86" s="18">
        <f t="shared" si="30"/>
        <v>1359867</v>
      </c>
    </row>
    <row r="87" spans="2:9" ht="22.8" x14ac:dyDescent="0.25">
      <c r="B87" s="6"/>
      <c r="C87" s="7" t="s">
        <v>13</v>
      </c>
      <c r="D87" s="5">
        <v>0</v>
      </c>
      <c r="E87" s="8">
        <v>3096500</v>
      </c>
      <c r="F87" s="8">
        <f>D87+E87</f>
        <v>3096500</v>
      </c>
      <c r="G87" s="5">
        <v>2962992</v>
      </c>
      <c r="H87" s="5">
        <f>G87</f>
        <v>2962992</v>
      </c>
      <c r="I87" s="5">
        <f>F87-G87</f>
        <v>133508</v>
      </c>
    </row>
    <row r="88" spans="2:9" ht="24.6" customHeight="1" x14ac:dyDescent="0.25">
      <c r="B88" s="6"/>
      <c r="C88" s="7" t="s">
        <v>14</v>
      </c>
      <c r="D88" s="5">
        <v>0</v>
      </c>
      <c r="E88" s="8">
        <v>0</v>
      </c>
      <c r="F88" s="8">
        <f t="shared" ref="F88:F93" si="31">D88+E88</f>
        <v>0</v>
      </c>
      <c r="G88" s="5">
        <v>0</v>
      </c>
      <c r="H88" s="5">
        <f t="shared" ref="H88:H93" si="32">G88</f>
        <v>0</v>
      </c>
      <c r="I88" s="5">
        <f t="shared" ref="I88:I93" si="33">F88-G88</f>
        <v>0</v>
      </c>
    </row>
    <row r="89" spans="2:9" x14ac:dyDescent="0.25">
      <c r="B89" s="6"/>
      <c r="C89" s="7" t="s">
        <v>15</v>
      </c>
      <c r="D89" s="5">
        <v>569498.03</v>
      </c>
      <c r="E89" s="8">
        <v>334414.13</v>
      </c>
      <c r="F89" s="8">
        <f t="shared" si="31"/>
        <v>903912.16</v>
      </c>
      <c r="G89" s="5">
        <v>314199</v>
      </c>
      <c r="H89" s="5">
        <f t="shared" si="32"/>
        <v>314199</v>
      </c>
      <c r="I89" s="5">
        <f t="shared" si="33"/>
        <v>589713.16</v>
      </c>
    </row>
    <row r="90" spans="2:9" x14ac:dyDescent="0.25">
      <c r="B90" s="6"/>
      <c r="C90" s="7" t="s">
        <v>16</v>
      </c>
      <c r="D90" s="5">
        <v>641838.31000000006</v>
      </c>
      <c r="E90" s="8">
        <v>0</v>
      </c>
      <c r="F90" s="8">
        <f t="shared" si="31"/>
        <v>641838.31000000006</v>
      </c>
      <c r="G90" s="5">
        <v>5192.47</v>
      </c>
      <c r="H90" s="5">
        <f t="shared" si="32"/>
        <v>5192.47</v>
      </c>
      <c r="I90" s="5">
        <f t="shared" si="33"/>
        <v>636645.84000000008</v>
      </c>
    </row>
    <row r="91" spans="2:9" x14ac:dyDescent="0.25">
      <c r="B91" s="6"/>
      <c r="C91" s="7" t="s">
        <v>17</v>
      </c>
      <c r="D91" s="5">
        <v>0</v>
      </c>
      <c r="E91" s="8">
        <v>0</v>
      </c>
      <c r="F91" s="8">
        <f t="shared" si="31"/>
        <v>0</v>
      </c>
      <c r="G91" s="5">
        <v>0</v>
      </c>
      <c r="H91" s="5">
        <f t="shared" si="32"/>
        <v>0</v>
      </c>
      <c r="I91" s="5">
        <f t="shared" si="33"/>
        <v>0</v>
      </c>
    </row>
    <row r="92" spans="2:9" x14ac:dyDescent="0.25">
      <c r="B92" s="6"/>
      <c r="C92" s="7" t="s">
        <v>18</v>
      </c>
      <c r="D92" s="5">
        <v>0</v>
      </c>
      <c r="E92" s="8">
        <v>0</v>
      </c>
      <c r="F92" s="8">
        <f t="shared" si="31"/>
        <v>0</v>
      </c>
      <c r="G92" s="5">
        <v>0</v>
      </c>
      <c r="H92" s="5">
        <f t="shared" si="32"/>
        <v>0</v>
      </c>
      <c r="I92" s="5">
        <f t="shared" si="33"/>
        <v>0</v>
      </c>
    </row>
    <row r="93" spans="2:9" x14ac:dyDescent="0.25">
      <c r="B93" s="6"/>
      <c r="C93" s="7" t="s">
        <v>19</v>
      </c>
      <c r="D93" s="5">
        <v>0</v>
      </c>
      <c r="E93" s="8">
        <v>0</v>
      </c>
      <c r="F93" s="8">
        <f t="shared" si="31"/>
        <v>0</v>
      </c>
      <c r="G93" s="5">
        <v>0</v>
      </c>
      <c r="H93" s="5">
        <f t="shared" si="32"/>
        <v>0</v>
      </c>
      <c r="I93" s="5">
        <f t="shared" si="33"/>
        <v>0</v>
      </c>
    </row>
    <row r="94" spans="2:9" s="19" customFormat="1" x14ac:dyDescent="0.25">
      <c r="B94" s="25" t="s">
        <v>20</v>
      </c>
      <c r="C94" s="26"/>
      <c r="D94" s="18">
        <f>SUM(D95:D103)</f>
        <v>10135319.43</v>
      </c>
      <c r="E94" s="18">
        <f t="shared" ref="E94:I94" si="34">SUM(E95:E103)</f>
        <v>885659</v>
      </c>
      <c r="F94" s="18">
        <f t="shared" si="34"/>
        <v>11020978.43</v>
      </c>
      <c r="G94" s="18">
        <f t="shared" si="34"/>
        <v>1915562.43</v>
      </c>
      <c r="H94" s="18">
        <f t="shared" si="34"/>
        <v>1915562.43</v>
      </c>
      <c r="I94" s="18">
        <f t="shared" si="34"/>
        <v>9105416</v>
      </c>
    </row>
    <row r="95" spans="2:9" ht="22.8" x14ac:dyDescent="0.25">
      <c r="B95" s="6"/>
      <c r="C95" s="7" t="s">
        <v>21</v>
      </c>
      <c r="D95" s="5">
        <v>1269075.94</v>
      </c>
      <c r="E95" s="8">
        <v>50000</v>
      </c>
      <c r="F95" s="8">
        <f>D95+E95</f>
        <v>1319075.94</v>
      </c>
      <c r="G95" s="5">
        <v>29699.919999999998</v>
      </c>
      <c r="H95" s="5">
        <f>G95</f>
        <v>29699.919999999998</v>
      </c>
      <c r="I95" s="5">
        <f>F95-G95</f>
        <v>1289376.02</v>
      </c>
    </row>
    <row r="96" spans="2:9" x14ac:dyDescent="0.25">
      <c r="B96" s="6"/>
      <c r="C96" s="7" t="s">
        <v>22</v>
      </c>
      <c r="D96" s="5">
        <v>244483.94</v>
      </c>
      <c r="E96" s="8">
        <v>0</v>
      </c>
      <c r="F96" s="8">
        <f t="shared" ref="F96:F103" si="35">D96+E96</f>
        <v>244483.94</v>
      </c>
      <c r="G96" s="5">
        <v>0</v>
      </c>
      <c r="H96" s="5">
        <f t="shared" ref="H96:H103" si="36">G96</f>
        <v>0</v>
      </c>
      <c r="I96" s="5">
        <f t="shared" ref="I96:I103" si="37">F96-G96</f>
        <v>244483.94</v>
      </c>
    </row>
    <row r="97" spans="2:19" ht="22.8" x14ac:dyDescent="0.25">
      <c r="B97" s="6"/>
      <c r="C97" s="7" t="s">
        <v>23</v>
      </c>
      <c r="D97" s="5">
        <v>0</v>
      </c>
      <c r="E97" s="8">
        <v>0</v>
      </c>
      <c r="F97" s="8">
        <f t="shared" si="35"/>
        <v>0</v>
      </c>
      <c r="G97" s="5">
        <v>0</v>
      </c>
      <c r="H97" s="5">
        <f t="shared" si="36"/>
        <v>0</v>
      </c>
      <c r="I97" s="5">
        <f t="shared" si="37"/>
        <v>0</v>
      </c>
    </row>
    <row r="98" spans="2:19" ht="22.8" x14ac:dyDescent="0.25">
      <c r="B98" s="6"/>
      <c r="C98" s="7" t="s">
        <v>24</v>
      </c>
      <c r="D98" s="5">
        <v>1971718.21</v>
      </c>
      <c r="E98" s="8">
        <v>15659</v>
      </c>
      <c r="F98" s="8">
        <f t="shared" si="35"/>
        <v>1987377.21</v>
      </c>
      <c r="G98" s="5">
        <v>47232.05</v>
      </c>
      <c r="H98" s="5">
        <v>47232.05</v>
      </c>
      <c r="I98" s="5">
        <f t="shared" si="37"/>
        <v>1940145.16</v>
      </c>
    </row>
    <row r="99" spans="2:19" x14ac:dyDescent="0.25">
      <c r="B99" s="6"/>
      <c r="C99" s="7" t="s">
        <v>25</v>
      </c>
      <c r="D99" s="5">
        <v>7000</v>
      </c>
      <c r="E99" s="8">
        <v>0</v>
      </c>
      <c r="F99" s="8">
        <f t="shared" si="35"/>
        <v>7000</v>
      </c>
      <c r="G99" s="5">
        <v>0</v>
      </c>
      <c r="H99" s="5">
        <f t="shared" si="36"/>
        <v>0</v>
      </c>
      <c r="I99" s="5">
        <f t="shared" si="37"/>
        <v>7000</v>
      </c>
      <c r="K99" s="12"/>
    </row>
    <row r="100" spans="2:19" x14ac:dyDescent="0.25">
      <c r="B100" s="6"/>
      <c r="C100" s="7" t="s">
        <v>26</v>
      </c>
      <c r="D100" s="5">
        <v>5890983.0099999998</v>
      </c>
      <c r="E100" s="8">
        <v>820000</v>
      </c>
      <c r="F100" s="8">
        <f t="shared" si="35"/>
        <v>6710983.0099999998</v>
      </c>
      <c r="G100" s="5">
        <v>1838630.46</v>
      </c>
      <c r="H100" s="5">
        <f t="shared" si="36"/>
        <v>1838630.46</v>
      </c>
      <c r="I100" s="5">
        <f t="shared" si="37"/>
        <v>4872352.55</v>
      </c>
      <c r="S100" s="3"/>
    </row>
    <row r="101" spans="2:19" ht="22.8" x14ac:dyDescent="0.25">
      <c r="B101" s="6"/>
      <c r="C101" s="7" t="s">
        <v>27</v>
      </c>
      <c r="D101" s="5">
        <v>6715</v>
      </c>
      <c r="E101" s="8">
        <v>0</v>
      </c>
      <c r="F101" s="8">
        <f t="shared" si="35"/>
        <v>6715</v>
      </c>
      <c r="G101" s="5">
        <v>0</v>
      </c>
      <c r="H101" s="5">
        <f t="shared" si="36"/>
        <v>0</v>
      </c>
      <c r="I101" s="5">
        <f t="shared" si="37"/>
        <v>6715</v>
      </c>
    </row>
    <row r="102" spans="2:19" x14ac:dyDescent="0.25">
      <c r="B102" s="6"/>
      <c r="C102" s="7" t="s">
        <v>28</v>
      </c>
      <c r="D102" s="5">
        <v>0</v>
      </c>
      <c r="E102" s="8">
        <v>0</v>
      </c>
      <c r="F102" s="8">
        <f t="shared" si="35"/>
        <v>0</v>
      </c>
      <c r="G102" s="5">
        <v>0</v>
      </c>
      <c r="H102" s="5">
        <f t="shared" si="36"/>
        <v>0</v>
      </c>
      <c r="I102" s="5">
        <f t="shared" si="37"/>
        <v>0</v>
      </c>
    </row>
    <row r="103" spans="2:19" x14ac:dyDescent="0.25">
      <c r="B103" s="6"/>
      <c r="C103" s="7" t="s">
        <v>29</v>
      </c>
      <c r="D103" s="5">
        <v>745343.33</v>
      </c>
      <c r="E103" s="8">
        <v>0</v>
      </c>
      <c r="F103" s="8">
        <f t="shared" si="35"/>
        <v>745343.33</v>
      </c>
      <c r="G103" s="5">
        <v>0</v>
      </c>
      <c r="H103" s="5">
        <f t="shared" si="36"/>
        <v>0</v>
      </c>
      <c r="I103" s="5">
        <f t="shared" si="37"/>
        <v>745343.33</v>
      </c>
    </row>
    <row r="104" spans="2:19" s="19" customFormat="1" x14ac:dyDescent="0.25">
      <c r="B104" s="25" t="s">
        <v>30</v>
      </c>
      <c r="C104" s="26"/>
      <c r="D104" s="18">
        <f>SUM(D105:D113)</f>
        <v>13818529.770000001</v>
      </c>
      <c r="E104" s="18">
        <f t="shared" ref="E104:I104" si="38">SUM(E105:E113)</f>
        <v>5487110</v>
      </c>
      <c r="F104" s="18">
        <f t="shared" si="38"/>
        <v>19305639.77</v>
      </c>
      <c r="G104" s="18">
        <f t="shared" si="38"/>
        <v>8438113.9399999995</v>
      </c>
      <c r="H104" s="18">
        <f t="shared" si="38"/>
        <v>8438113.9399999995</v>
      </c>
      <c r="I104" s="18">
        <f t="shared" si="38"/>
        <v>10867525.83</v>
      </c>
    </row>
    <row r="105" spans="2:19" x14ac:dyDescent="0.25">
      <c r="B105" s="6"/>
      <c r="C105" s="7" t="s">
        <v>31</v>
      </c>
      <c r="D105" s="5">
        <v>8298000</v>
      </c>
      <c r="E105" s="8">
        <v>2300000</v>
      </c>
      <c r="F105" s="8">
        <f>D105+E105</f>
        <v>10598000</v>
      </c>
      <c r="G105" s="5">
        <v>6052558.6299999999</v>
      </c>
      <c r="H105" s="5">
        <f>G105</f>
        <v>6052558.6299999999</v>
      </c>
      <c r="I105" s="5">
        <f>F105-G105</f>
        <v>4545441.37</v>
      </c>
    </row>
    <row r="106" spans="2:19" x14ac:dyDescent="0.25">
      <c r="B106" s="6"/>
      <c r="C106" s="7" t="s">
        <v>32</v>
      </c>
      <c r="D106" s="5">
        <v>1028267.64</v>
      </c>
      <c r="E106" s="8">
        <v>370000</v>
      </c>
      <c r="F106" s="8">
        <f t="shared" ref="F106:F113" si="39">D106+E106</f>
        <v>1398267.6400000001</v>
      </c>
      <c r="G106" s="5">
        <v>338506.06</v>
      </c>
      <c r="H106" s="5">
        <f t="shared" ref="H106:H113" si="40">G106</f>
        <v>338506.06</v>
      </c>
      <c r="I106" s="5">
        <f t="shared" ref="I106:I113" si="41">F106-G106</f>
        <v>1059761.58</v>
      </c>
    </row>
    <row r="107" spans="2:19" ht="22.8" x14ac:dyDescent="0.25">
      <c r="B107" s="6"/>
      <c r="C107" s="7" t="s">
        <v>33</v>
      </c>
      <c r="D107" s="5">
        <v>121433.34</v>
      </c>
      <c r="E107" s="8">
        <v>445000</v>
      </c>
      <c r="F107" s="8">
        <f t="shared" si="39"/>
        <v>566433.34</v>
      </c>
      <c r="G107" s="5">
        <v>145000</v>
      </c>
      <c r="H107" s="5">
        <f t="shared" si="40"/>
        <v>145000</v>
      </c>
      <c r="I107" s="5">
        <f t="shared" si="41"/>
        <v>421433.33999999997</v>
      </c>
    </row>
    <row r="108" spans="2:19" x14ac:dyDescent="0.25">
      <c r="B108" s="6"/>
      <c r="C108" s="7" t="s">
        <v>34</v>
      </c>
      <c r="D108" s="5">
        <v>100000</v>
      </c>
      <c r="E108" s="8">
        <v>5400</v>
      </c>
      <c r="F108" s="8">
        <f t="shared" si="39"/>
        <v>105400</v>
      </c>
      <c r="G108" s="5">
        <v>5247.84</v>
      </c>
      <c r="H108" s="5">
        <f t="shared" si="40"/>
        <v>5247.84</v>
      </c>
      <c r="I108" s="5">
        <f t="shared" si="41"/>
        <v>100152.16</v>
      </c>
    </row>
    <row r="109" spans="2:19" ht="22.8" x14ac:dyDescent="0.25">
      <c r="B109" s="6"/>
      <c r="C109" s="7" t="s">
        <v>35</v>
      </c>
      <c r="D109" s="5">
        <v>1111459.47</v>
      </c>
      <c r="E109" s="8">
        <v>2366710</v>
      </c>
      <c r="F109" s="8">
        <f t="shared" si="39"/>
        <v>3478169.4699999997</v>
      </c>
      <c r="G109" s="5">
        <v>1830201.3</v>
      </c>
      <c r="H109" s="5">
        <f t="shared" si="40"/>
        <v>1830201.3</v>
      </c>
      <c r="I109" s="5">
        <f t="shared" si="41"/>
        <v>1647968.1699999997</v>
      </c>
    </row>
    <row r="110" spans="2:19" x14ac:dyDescent="0.25">
      <c r="B110" s="6"/>
      <c r="C110" s="7" t="s">
        <v>36</v>
      </c>
      <c r="D110" s="5">
        <v>0</v>
      </c>
      <c r="E110" s="8">
        <v>0</v>
      </c>
      <c r="F110" s="8">
        <f t="shared" si="39"/>
        <v>0</v>
      </c>
      <c r="G110" s="5">
        <v>0</v>
      </c>
      <c r="H110" s="5">
        <f t="shared" si="40"/>
        <v>0</v>
      </c>
      <c r="I110" s="5">
        <f t="shared" si="41"/>
        <v>0</v>
      </c>
    </row>
    <row r="111" spans="2:19" x14ac:dyDescent="0.25">
      <c r="B111" s="6"/>
      <c r="C111" s="7" t="s">
        <v>37</v>
      </c>
      <c r="D111" s="5">
        <v>107027.88</v>
      </c>
      <c r="E111" s="8">
        <v>0</v>
      </c>
      <c r="F111" s="8">
        <f t="shared" si="39"/>
        <v>107027.88</v>
      </c>
      <c r="G111" s="5">
        <v>0</v>
      </c>
      <c r="H111" s="5">
        <f t="shared" si="40"/>
        <v>0</v>
      </c>
      <c r="I111" s="5">
        <f t="shared" si="41"/>
        <v>107027.88</v>
      </c>
    </row>
    <row r="112" spans="2:19" x14ac:dyDescent="0.25">
      <c r="B112" s="6"/>
      <c r="C112" s="7" t="s">
        <v>38</v>
      </c>
      <c r="D112" s="5">
        <v>45341.440000000002</v>
      </c>
      <c r="E112" s="8">
        <v>0</v>
      </c>
      <c r="F112" s="8">
        <f t="shared" si="39"/>
        <v>45341.440000000002</v>
      </c>
      <c r="G112" s="5">
        <v>0</v>
      </c>
      <c r="H112" s="5">
        <f t="shared" si="40"/>
        <v>0</v>
      </c>
      <c r="I112" s="5">
        <f t="shared" si="41"/>
        <v>45341.440000000002</v>
      </c>
      <c r="K112" s="12"/>
    </row>
    <row r="113" spans="2:9" x14ac:dyDescent="0.25">
      <c r="B113" s="6"/>
      <c r="C113" s="7" t="s">
        <v>39</v>
      </c>
      <c r="D113" s="5">
        <v>3007000</v>
      </c>
      <c r="E113" s="8">
        <v>0</v>
      </c>
      <c r="F113" s="8">
        <f t="shared" si="39"/>
        <v>3007000</v>
      </c>
      <c r="G113" s="5">
        <v>66600.11</v>
      </c>
      <c r="H113" s="5">
        <f t="shared" si="40"/>
        <v>66600.11</v>
      </c>
      <c r="I113" s="5">
        <f t="shared" si="41"/>
        <v>2940399.89</v>
      </c>
    </row>
    <row r="114" spans="2:9" s="19" customFormat="1" x14ac:dyDescent="0.25">
      <c r="B114" s="21" t="s">
        <v>40</v>
      </c>
      <c r="C114" s="22"/>
      <c r="D114" s="18">
        <v>0</v>
      </c>
      <c r="E114" s="20">
        <v>0</v>
      </c>
      <c r="F114" s="20">
        <v>0</v>
      </c>
      <c r="G114" s="18">
        <v>0</v>
      </c>
      <c r="H114" s="18">
        <v>0</v>
      </c>
      <c r="I114" s="18">
        <v>0</v>
      </c>
    </row>
    <row r="115" spans="2:9" ht="22.8" x14ac:dyDescent="0.25">
      <c r="B115" s="6"/>
      <c r="C115" s="7" t="s">
        <v>41</v>
      </c>
      <c r="D115" s="5">
        <v>0</v>
      </c>
      <c r="E115" s="8">
        <v>0</v>
      </c>
      <c r="F115" s="8">
        <v>0</v>
      </c>
      <c r="G115" s="5">
        <v>0</v>
      </c>
      <c r="H115" s="5">
        <v>0</v>
      </c>
      <c r="I115" s="5">
        <v>0</v>
      </c>
    </row>
    <row r="116" spans="2:9" x14ac:dyDescent="0.25">
      <c r="B116" s="6"/>
      <c r="C116" s="7" t="s">
        <v>42</v>
      </c>
      <c r="D116" s="5">
        <v>0</v>
      </c>
      <c r="E116" s="8">
        <v>0</v>
      </c>
      <c r="F116" s="8">
        <v>0</v>
      </c>
      <c r="G116" s="5">
        <v>0</v>
      </c>
      <c r="H116" s="5">
        <v>0</v>
      </c>
      <c r="I116" s="5">
        <v>0</v>
      </c>
    </row>
    <row r="117" spans="2:9" x14ac:dyDescent="0.25">
      <c r="B117" s="6"/>
      <c r="C117" s="7" t="s">
        <v>43</v>
      </c>
      <c r="D117" s="5">
        <v>0</v>
      </c>
      <c r="E117" s="8">
        <v>0</v>
      </c>
      <c r="F117" s="8">
        <v>0</v>
      </c>
      <c r="G117" s="5">
        <v>0</v>
      </c>
      <c r="H117" s="5">
        <v>0</v>
      </c>
      <c r="I117" s="5">
        <v>0</v>
      </c>
    </row>
    <row r="118" spans="2:9" x14ac:dyDescent="0.25">
      <c r="B118" s="6"/>
      <c r="C118" s="7" t="s">
        <v>44</v>
      </c>
      <c r="D118" s="5">
        <v>0</v>
      </c>
      <c r="E118" s="8">
        <v>0</v>
      </c>
      <c r="F118" s="8">
        <v>0</v>
      </c>
      <c r="G118" s="5">
        <v>0</v>
      </c>
      <c r="H118" s="5">
        <v>0</v>
      </c>
      <c r="I118" s="5">
        <v>0</v>
      </c>
    </row>
    <row r="119" spans="2:9" x14ac:dyDescent="0.25">
      <c r="B119" s="6"/>
      <c r="C119" s="7" t="s">
        <v>45</v>
      </c>
      <c r="D119" s="5">
        <v>0</v>
      </c>
      <c r="E119" s="8">
        <v>0</v>
      </c>
      <c r="F119" s="8">
        <v>0</v>
      </c>
      <c r="G119" s="5">
        <v>0</v>
      </c>
      <c r="H119" s="5">
        <v>0</v>
      </c>
      <c r="I119" s="5">
        <v>0</v>
      </c>
    </row>
    <row r="120" spans="2:9" ht="22.8" x14ac:dyDescent="0.25">
      <c r="B120" s="6"/>
      <c r="C120" s="7" t="s">
        <v>46</v>
      </c>
      <c r="D120" s="5">
        <v>0</v>
      </c>
      <c r="E120" s="8">
        <v>0</v>
      </c>
      <c r="F120" s="8">
        <v>0</v>
      </c>
      <c r="G120" s="5">
        <v>0</v>
      </c>
      <c r="H120" s="5">
        <v>0</v>
      </c>
      <c r="I120" s="5">
        <v>0</v>
      </c>
    </row>
    <row r="121" spans="2:9" x14ac:dyDescent="0.25">
      <c r="B121" s="6"/>
      <c r="C121" s="7" t="s">
        <v>47</v>
      </c>
      <c r="D121" s="5">
        <v>0</v>
      </c>
      <c r="E121" s="8">
        <v>0</v>
      </c>
      <c r="F121" s="8">
        <v>0</v>
      </c>
      <c r="G121" s="5">
        <v>0</v>
      </c>
      <c r="H121" s="5">
        <v>0</v>
      </c>
      <c r="I121" s="5">
        <v>0</v>
      </c>
    </row>
    <row r="122" spans="2:9" x14ac:dyDescent="0.25">
      <c r="B122" s="6"/>
      <c r="C122" s="7" t="s">
        <v>48</v>
      </c>
      <c r="D122" s="5">
        <v>0</v>
      </c>
      <c r="E122" s="8">
        <v>0</v>
      </c>
      <c r="F122" s="8">
        <v>0</v>
      </c>
      <c r="G122" s="5">
        <v>0</v>
      </c>
      <c r="H122" s="5">
        <v>0</v>
      </c>
      <c r="I122" s="5">
        <v>0</v>
      </c>
    </row>
    <row r="123" spans="2:9" x14ac:dyDescent="0.25">
      <c r="B123" s="6"/>
      <c r="C123" s="7" t="s">
        <v>49</v>
      </c>
      <c r="D123" s="5">
        <v>0</v>
      </c>
      <c r="E123" s="8">
        <v>0</v>
      </c>
      <c r="F123" s="8">
        <v>0</v>
      </c>
      <c r="G123" s="5">
        <v>0</v>
      </c>
      <c r="H123" s="5">
        <v>0</v>
      </c>
      <c r="I123" s="5">
        <v>0</v>
      </c>
    </row>
    <row r="124" spans="2:9" s="19" customFormat="1" ht="24" customHeight="1" x14ac:dyDescent="0.25">
      <c r="B124" s="21" t="s">
        <v>50</v>
      </c>
      <c r="C124" s="22"/>
      <c r="D124" s="18">
        <f>SUM(D125:D133)</f>
        <v>1950000</v>
      </c>
      <c r="E124" s="18">
        <f t="shared" ref="E124:I124" si="42">SUM(E125:E133)</f>
        <v>0</v>
      </c>
      <c r="F124" s="18">
        <f t="shared" si="42"/>
        <v>1950000</v>
      </c>
      <c r="G124" s="18">
        <f t="shared" si="42"/>
        <v>0</v>
      </c>
      <c r="H124" s="18">
        <f t="shared" si="42"/>
        <v>0</v>
      </c>
      <c r="I124" s="18">
        <f t="shared" si="42"/>
        <v>1950000</v>
      </c>
    </row>
    <row r="125" spans="2:9" x14ac:dyDescent="0.25">
      <c r="B125" s="6"/>
      <c r="C125" s="7" t="s">
        <v>51</v>
      </c>
      <c r="D125" s="5">
        <v>0</v>
      </c>
      <c r="E125" s="8">
        <v>0</v>
      </c>
      <c r="F125" s="8">
        <f>D125+E125</f>
        <v>0</v>
      </c>
      <c r="G125" s="5">
        <v>0</v>
      </c>
      <c r="H125" s="5">
        <f>G125</f>
        <v>0</v>
      </c>
      <c r="I125" s="5">
        <f>F125-G125</f>
        <v>0</v>
      </c>
    </row>
    <row r="126" spans="2:9" x14ac:dyDescent="0.25">
      <c r="B126" s="6"/>
      <c r="C126" s="7" t="s">
        <v>52</v>
      </c>
      <c r="D126" s="5">
        <v>0</v>
      </c>
      <c r="E126" s="8">
        <v>0</v>
      </c>
      <c r="F126" s="8">
        <f t="shared" ref="F126:F133" si="43">D126+E126</f>
        <v>0</v>
      </c>
      <c r="G126" s="5">
        <v>0</v>
      </c>
      <c r="H126" s="5">
        <f t="shared" ref="H126:H133" si="44">G126</f>
        <v>0</v>
      </c>
      <c r="I126" s="5">
        <f t="shared" ref="I126:I133" si="45">F126-G126</f>
        <v>0</v>
      </c>
    </row>
    <row r="127" spans="2:9" x14ac:dyDescent="0.25">
      <c r="B127" s="6"/>
      <c r="C127" s="7" t="s">
        <v>53</v>
      </c>
      <c r="D127" s="5">
        <v>0</v>
      </c>
      <c r="E127" s="8">
        <v>0</v>
      </c>
      <c r="F127" s="8">
        <f t="shared" si="43"/>
        <v>0</v>
      </c>
      <c r="G127" s="5">
        <v>0</v>
      </c>
      <c r="H127" s="5">
        <f t="shared" si="44"/>
        <v>0</v>
      </c>
      <c r="I127" s="5">
        <f t="shared" si="45"/>
        <v>0</v>
      </c>
    </row>
    <row r="128" spans="2:9" x14ac:dyDescent="0.25">
      <c r="B128" s="6"/>
      <c r="C128" s="7" t="s">
        <v>54</v>
      </c>
      <c r="D128" s="5">
        <v>0</v>
      </c>
      <c r="E128" s="8">
        <v>0</v>
      </c>
      <c r="F128" s="8">
        <f t="shared" si="43"/>
        <v>0</v>
      </c>
      <c r="G128" s="5">
        <v>0</v>
      </c>
      <c r="H128" s="5">
        <f t="shared" si="44"/>
        <v>0</v>
      </c>
      <c r="I128" s="5">
        <f t="shared" si="45"/>
        <v>0</v>
      </c>
    </row>
    <row r="129" spans="2:9" x14ac:dyDescent="0.25">
      <c r="B129" s="6"/>
      <c r="C129" s="7" t="s">
        <v>55</v>
      </c>
      <c r="D129" s="5">
        <v>0</v>
      </c>
      <c r="E129" s="8">
        <v>0</v>
      </c>
      <c r="F129" s="8">
        <f t="shared" si="43"/>
        <v>0</v>
      </c>
      <c r="G129" s="5">
        <v>0</v>
      </c>
      <c r="H129" s="5">
        <f t="shared" si="44"/>
        <v>0</v>
      </c>
      <c r="I129" s="5">
        <f t="shared" si="45"/>
        <v>0</v>
      </c>
    </row>
    <row r="130" spans="2:9" x14ac:dyDescent="0.25">
      <c r="B130" s="6"/>
      <c r="C130" s="7" t="s">
        <v>56</v>
      </c>
      <c r="D130" s="5">
        <v>600000</v>
      </c>
      <c r="E130" s="8">
        <v>0</v>
      </c>
      <c r="F130" s="8">
        <f t="shared" si="43"/>
        <v>600000</v>
      </c>
      <c r="G130" s="5">
        <v>0</v>
      </c>
      <c r="H130" s="5">
        <f t="shared" si="44"/>
        <v>0</v>
      </c>
      <c r="I130" s="5">
        <f t="shared" si="45"/>
        <v>600000</v>
      </c>
    </row>
    <row r="131" spans="2:9" x14ac:dyDescent="0.25">
      <c r="B131" s="6"/>
      <c r="C131" s="7" t="s">
        <v>57</v>
      </c>
      <c r="D131" s="5">
        <v>0</v>
      </c>
      <c r="E131" s="8">
        <v>0</v>
      </c>
      <c r="F131" s="8">
        <f t="shared" si="43"/>
        <v>0</v>
      </c>
      <c r="G131" s="5">
        <v>0</v>
      </c>
      <c r="H131" s="5">
        <f t="shared" si="44"/>
        <v>0</v>
      </c>
      <c r="I131" s="5">
        <f t="shared" si="45"/>
        <v>0</v>
      </c>
    </row>
    <row r="132" spans="2:9" x14ac:dyDescent="0.25">
      <c r="B132" s="6"/>
      <c r="C132" s="7" t="s">
        <v>58</v>
      </c>
      <c r="D132" s="5">
        <v>0</v>
      </c>
      <c r="E132" s="8">
        <v>0</v>
      </c>
      <c r="F132" s="8">
        <f t="shared" si="43"/>
        <v>0</v>
      </c>
      <c r="G132" s="5">
        <v>0</v>
      </c>
      <c r="H132" s="5">
        <f t="shared" si="44"/>
        <v>0</v>
      </c>
      <c r="I132" s="5">
        <f t="shared" si="45"/>
        <v>0</v>
      </c>
    </row>
    <row r="133" spans="2:9" x14ac:dyDescent="0.25">
      <c r="B133" s="6"/>
      <c r="C133" s="7" t="s">
        <v>59</v>
      </c>
      <c r="D133" s="5">
        <v>1350000</v>
      </c>
      <c r="E133" s="8">
        <v>0</v>
      </c>
      <c r="F133" s="8">
        <f t="shared" si="43"/>
        <v>1350000</v>
      </c>
      <c r="G133" s="5">
        <v>0</v>
      </c>
      <c r="H133" s="5">
        <f t="shared" si="44"/>
        <v>0</v>
      </c>
      <c r="I133" s="5">
        <f t="shared" si="45"/>
        <v>1350000</v>
      </c>
    </row>
    <row r="134" spans="2:9" s="19" customFormat="1" x14ac:dyDescent="0.25">
      <c r="B134" s="25" t="s">
        <v>60</v>
      </c>
      <c r="C134" s="26"/>
      <c r="D134" s="18">
        <f>SUM(D135:D137)</f>
        <v>7779177.1399999997</v>
      </c>
      <c r="E134" s="18">
        <f t="shared" ref="E134:I134" si="46">SUM(E135:E137)</f>
        <v>2391011.4799999995</v>
      </c>
      <c r="F134" s="18">
        <f t="shared" si="46"/>
        <v>10170188.619999999</v>
      </c>
      <c r="G134" s="18">
        <f t="shared" si="46"/>
        <v>6870979.6299999999</v>
      </c>
      <c r="H134" s="18">
        <f t="shared" si="46"/>
        <v>6870979.6299999999</v>
      </c>
      <c r="I134" s="18">
        <f t="shared" si="46"/>
        <v>3299208.9899999993</v>
      </c>
    </row>
    <row r="135" spans="2:9" x14ac:dyDescent="0.25">
      <c r="B135" s="6"/>
      <c r="C135" s="7" t="s">
        <v>61</v>
      </c>
      <c r="D135" s="5">
        <v>7779177.1399999997</v>
      </c>
      <c r="E135" s="5">
        <v>-4479968.1500000004</v>
      </c>
      <c r="F135" s="5">
        <f>D135+E135</f>
        <v>3299208.9899999993</v>
      </c>
      <c r="G135" s="5">
        <v>0</v>
      </c>
      <c r="H135" s="5">
        <f>G135</f>
        <v>0</v>
      </c>
      <c r="I135" s="5">
        <f>F135-G135</f>
        <v>3299208.9899999993</v>
      </c>
    </row>
    <row r="136" spans="2:9" x14ac:dyDescent="0.25">
      <c r="B136" s="6"/>
      <c r="C136" s="7" t="s">
        <v>62</v>
      </c>
      <c r="D136" s="5">
        <v>0</v>
      </c>
      <c r="E136" s="5">
        <v>6870979.6299999999</v>
      </c>
      <c r="F136" s="5">
        <f t="shared" ref="F136:F137" si="47">D136+E136</f>
        <v>6870979.6299999999</v>
      </c>
      <c r="G136" s="5">
        <v>6870979.6299999999</v>
      </c>
      <c r="H136" s="5">
        <f t="shared" ref="H136:H137" si="48">G136</f>
        <v>6870979.6299999999</v>
      </c>
      <c r="I136" s="5">
        <f t="shared" ref="I136:I137" si="49">F136-G136</f>
        <v>0</v>
      </c>
    </row>
    <row r="137" spans="2:9" x14ac:dyDescent="0.25">
      <c r="B137" s="6"/>
      <c r="C137" s="7" t="s">
        <v>63</v>
      </c>
      <c r="D137" s="5">
        <v>0</v>
      </c>
      <c r="E137" s="5">
        <v>0</v>
      </c>
      <c r="F137" s="5">
        <f t="shared" si="47"/>
        <v>0</v>
      </c>
      <c r="G137" s="5">
        <v>0</v>
      </c>
      <c r="H137" s="5">
        <f t="shared" si="48"/>
        <v>0</v>
      </c>
      <c r="I137" s="5">
        <f t="shared" si="49"/>
        <v>0</v>
      </c>
    </row>
    <row r="138" spans="2:9" s="19" customFormat="1" x14ac:dyDescent="0.25">
      <c r="B138" s="21" t="s">
        <v>64</v>
      </c>
      <c r="C138" s="22"/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</row>
    <row r="139" spans="2:9" ht="22.8" x14ac:dyDescent="0.25">
      <c r="B139" s="6"/>
      <c r="C139" s="7" t="s">
        <v>65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2:9" x14ac:dyDescent="0.25">
      <c r="B140" s="6"/>
      <c r="C140" s="7" t="s">
        <v>66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</row>
    <row r="141" spans="2:9" x14ac:dyDescent="0.25">
      <c r="B141" s="6"/>
      <c r="C141" s="7" t="s">
        <v>67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2:9" x14ac:dyDescent="0.25">
      <c r="B142" s="6"/>
      <c r="C142" s="7" t="s">
        <v>68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</row>
    <row r="143" spans="2:9" ht="22.8" x14ac:dyDescent="0.25">
      <c r="B143" s="6"/>
      <c r="C143" s="7" t="s">
        <v>69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</row>
    <row r="144" spans="2:9" x14ac:dyDescent="0.25">
      <c r="B144" s="6"/>
      <c r="C144" s="7" t="s">
        <v>70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</row>
    <row r="145" spans="2:9" x14ac:dyDescent="0.25">
      <c r="B145" s="6"/>
      <c r="C145" s="7" t="s">
        <v>71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2:9" ht="22.8" x14ac:dyDescent="0.25">
      <c r="B146" s="6"/>
      <c r="C146" s="7" t="s">
        <v>72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2:9" s="19" customFormat="1" x14ac:dyDescent="0.25">
      <c r="B147" s="25" t="s">
        <v>73</v>
      </c>
      <c r="C147" s="26"/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</row>
    <row r="148" spans="2:9" x14ac:dyDescent="0.25">
      <c r="B148" s="6"/>
      <c r="C148" s="9" t="s">
        <v>74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</row>
    <row r="149" spans="2:9" x14ac:dyDescent="0.25">
      <c r="B149" s="6"/>
      <c r="C149" s="9" t="s">
        <v>75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</row>
    <row r="150" spans="2:9" x14ac:dyDescent="0.25">
      <c r="B150" s="6"/>
      <c r="C150" s="9" t="s">
        <v>76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2:9" s="19" customFormat="1" x14ac:dyDescent="0.25">
      <c r="B151" s="25" t="s">
        <v>77</v>
      </c>
      <c r="C151" s="26"/>
      <c r="D151" s="18">
        <f>SUM(D152:D158)</f>
        <v>7500000</v>
      </c>
      <c r="E151" s="18">
        <f t="shared" ref="E151:I151" si="50">SUM(E152:E158)</f>
        <v>0</v>
      </c>
      <c r="F151" s="18">
        <f t="shared" si="50"/>
        <v>7500000</v>
      </c>
      <c r="G151" s="18">
        <f t="shared" si="50"/>
        <v>501098.45999999996</v>
      </c>
      <c r="H151" s="18">
        <f t="shared" si="50"/>
        <v>501098.45999999996</v>
      </c>
      <c r="I151" s="18">
        <f t="shared" si="50"/>
        <v>6998901.54</v>
      </c>
    </row>
    <row r="152" spans="2:9" x14ac:dyDescent="0.25">
      <c r="B152" s="6"/>
      <c r="C152" s="7" t="s">
        <v>78</v>
      </c>
      <c r="D152" s="5">
        <v>6550000</v>
      </c>
      <c r="E152" s="5">
        <v>0</v>
      </c>
      <c r="F152" s="5">
        <f>D152+E152</f>
        <v>6550000</v>
      </c>
      <c r="G152" s="5">
        <v>455656.8</v>
      </c>
      <c r="H152" s="5">
        <f>G152</f>
        <v>455656.8</v>
      </c>
      <c r="I152" s="5">
        <f>F152-G152</f>
        <v>6094343.2000000002</v>
      </c>
    </row>
    <row r="153" spans="2:9" x14ac:dyDescent="0.25">
      <c r="B153" s="6"/>
      <c r="C153" s="7" t="s">
        <v>79</v>
      </c>
      <c r="D153" s="5">
        <v>950000</v>
      </c>
      <c r="E153" s="5">
        <v>0</v>
      </c>
      <c r="F153" s="5">
        <f t="shared" ref="F153:F158" si="51">D153+E153</f>
        <v>950000</v>
      </c>
      <c r="G153" s="5">
        <v>45441.66</v>
      </c>
      <c r="H153" s="5">
        <f t="shared" ref="H153:H158" si="52">G153</f>
        <v>45441.66</v>
      </c>
      <c r="I153" s="5">
        <f t="shared" ref="I153:I158" si="53">F153-G153</f>
        <v>904558.34</v>
      </c>
    </row>
    <row r="154" spans="2:9" x14ac:dyDescent="0.25">
      <c r="B154" s="6"/>
      <c r="C154" s="7" t="s">
        <v>80</v>
      </c>
      <c r="D154" s="5">
        <v>0</v>
      </c>
      <c r="E154" s="5">
        <v>0</v>
      </c>
      <c r="F154" s="5">
        <f t="shared" si="51"/>
        <v>0</v>
      </c>
      <c r="G154" s="5">
        <v>0</v>
      </c>
      <c r="H154" s="5">
        <f t="shared" si="52"/>
        <v>0</v>
      </c>
      <c r="I154" s="5">
        <f t="shared" si="53"/>
        <v>0</v>
      </c>
    </row>
    <row r="155" spans="2:9" x14ac:dyDescent="0.25">
      <c r="B155" s="6"/>
      <c r="C155" s="7" t="s">
        <v>81</v>
      </c>
      <c r="D155" s="5">
        <v>0</v>
      </c>
      <c r="E155" s="5">
        <v>0</v>
      </c>
      <c r="F155" s="5">
        <f t="shared" si="51"/>
        <v>0</v>
      </c>
      <c r="G155" s="5">
        <v>0</v>
      </c>
      <c r="H155" s="5">
        <f t="shared" si="52"/>
        <v>0</v>
      </c>
      <c r="I155" s="5">
        <f t="shared" si="53"/>
        <v>0</v>
      </c>
    </row>
    <row r="156" spans="2:9" x14ac:dyDescent="0.25">
      <c r="B156" s="6"/>
      <c r="C156" s="7" t="s">
        <v>82</v>
      </c>
      <c r="D156" s="5">
        <v>0</v>
      </c>
      <c r="E156" s="5">
        <v>0</v>
      </c>
      <c r="F156" s="5">
        <f t="shared" si="51"/>
        <v>0</v>
      </c>
      <c r="G156" s="5">
        <v>0</v>
      </c>
      <c r="H156" s="5">
        <f t="shared" si="52"/>
        <v>0</v>
      </c>
      <c r="I156" s="5">
        <f t="shared" si="53"/>
        <v>0</v>
      </c>
    </row>
    <row r="157" spans="2:9" x14ac:dyDescent="0.25">
      <c r="B157" s="6"/>
      <c r="C157" s="7" t="s">
        <v>83</v>
      </c>
      <c r="D157" s="5">
        <v>0</v>
      </c>
      <c r="E157" s="5">
        <v>0</v>
      </c>
      <c r="F157" s="5">
        <f t="shared" si="51"/>
        <v>0</v>
      </c>
      <c r="G157" s="5">
        <v>0</v>
      </c>
      <c r="H157" s="5">
        <f t="shared" si="52"/>
        <v>0</v>
      </c>
      <c r="I157" s="5">
        <f t="shared" si="53"/>
        <v>0</v>
      </c>
    </row>
    <row r="158" spans="2:9" ht="25.2" customHeight="1" x14ac:dyDescent="0.25">
      <c r="B158" s="6"/>
      <c r="C158" s="7" t="s">
        <v>84</v>
      </c>
      <c r="D158" s="5">
        <v>0</v>
      </c>
      <c r="E158" s="5">
        <v>0</v>
      </c>
      <c r="F158" s="5">
        <f t="shared" si="51"/>
        <v>0</v>
      </c>
      <c r="G158" s="5">
        <v>0</v>
      </c>
      <c r="H158" s="5">
        <f t="shared" si="52"/>
        <v>0</v>
      </c>
      <c r="I158" s="5">
        <f t="shared" si="53"/>
        <v>0</v>
      </c>
    </row>
    <row r="159" spans="2:9" ht="4.5" customHeight="1" x14ac:dyDescent="0.25">
      <c r="B159" s="6"/>
      <c r="C159" s="9"/>
      <c r="D159" s="5"/>
      <c r="E159" s="8"/>
      <c r="F159" s="8"/>
      <c r="G159" s="8"/>
      <c r="H159" s="8"/>
      <c r="I159" s="8"/>
    </row>
    <row r="160" spans="2:9" x14ac:dyDescent="0.25">
      <c r="B160" s="25" t="s">
        <v>86</v>
      </c>
      <c r="C160" s="26"/>
      <c r="D160" s="4">
        <f>D9+D84</f>
        <v>238614659.02000001</v>
      </c>
      <c r="E160" s="18">
        <f t="shared" ref="E160:I160" si="54">E9+E84</f>
        <v>55077757.879999995</v>
      </c>
      <c r="F160" s="18">
        <f t="shared" si="54"/>
        <v>293692416.90000004</v>
      </c>
      <c r="G160" s="18">
        <f t="shared" si="54"/>
        <v>109821581.85999998</v>
      </c>
      <c r="H160" s="18">
        <f t="shared" si="54"/>
        <v>109821581.85999998</v>
      </c>
      <c r="I160" s="18">
        <f t="shared" si="54"/>
        <v>183870835.03999996</v>
      </c>
    </row>
    <row r="161" spans="2:9" ht="5.25" customHeight="1" thickBot="1" x14ac:dyDescent="0.3">
      <c r="B161" s="13"/>
      <c r="C161" s="14"/>
      <c r="D161" s="15"/>
      <c r="E161" s="16"/>
      <c r="F161" s="16"/>
      <c r="G161" s="16"/>
      <c r="H161" s="16"/>
      <c r="I161" s="16"/>
    </row>
    <row r="162" spans="2:9" ht="3.75" customHeight="1" x14ac:dyDescent="0.25"/>
    <row r="166" spans="2:9" ht="18" x14ac:dyDescent="0.35">
      <c r="B166" s="1"/>
    </row>
  </sheetData>
  <mergeCells count="36">
    <mergeCell ref="B138:C138"/>
    <mergeCell ref="B147:C147"/>
    <mergeCell ref="B151:C151"/>
    <mergeCell ref="B160:C160"/>
    <mergeCell ref="B86:C86"/>
    <mergeCell ref="B94:C94"/>
    <mergeCell ref="B104:C104"/>
    <mergeCell ref="B114:C114"/>
    <mergeCell ref="B124:C124"/>
    <mergeCell ref="B134:C134"/>
    <mergeCell ref="I84:I85"/>
    <mergeCell ref="B58:C58"/>
    <mergeCell ref="B62:C62"/>
    <mergeCell ref="B71:C71"/>
    <mergeCell ref="B75:C75"/>
    <mergeCell ref="B83:C83"/>
    <mergeCell ref="B84:C85"/>
    <mergeCell ref="D84:D85"/>
    <mergeCell ref="E84:E85"/>
    <mergeCell ref="F84:F85"/>
    <mergeCell ref="G84:G85"/>
    <mergeCell ref="H84:H85"/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</mergeCells>
  <pageMargins left="0.25" right="0.25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COG</vt:lpstr>
      <vt:lpstr>'EAEPED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2023-07-26T20:15:38Z</cp:lastPrinted>
  <dcterms:created xsi:type="dcterms:W3CDTF">2019-02-28T20:39:07Z</dcterms:created>
  <dcterms:modified xsi:type="dcterms:W3CDTF">2023-07-26T20:15:43Z</dcterms:modified>
</cp:coreProperties>
</file>