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. Información Contable\Notas\"/>
    </mc:Choice>
  </mc:AlternateContent>
  <xr:revisionPtr revIDLastSave="0" documentId="13_ncr:1_{BACA2885-9647-451D-AC3A-75BD7B6448E6}" xr6:coauthVersionLast="47" xr6:coauthVersionMax="47" xr10:uidLastSave="{00000000-0000-0000-0000-000000000000}"/>
  <bookViews>
    <workbookView xWindow="-108" yWindow="-108" windowWidth="23256" windowHeight="12456" tabRatio="951" firstSheet="14" activeTab="26" xr2:uid="{00000000-000D-0000-FFFF-FFFF00000000}"/>
  </bookViews>
  <sheets>
    <sheet name="EFE 01" sheetId="9" r:id="rId1"/>
    <sheet name="ESF-02" sheetId="11" r:id="rId2"/>
    <sheet name="ESF-03" sheetId="12" r:id="rId3"/>
    <sheet name="ESF-04" sheetId="13" r:id="rId4"/>
    <sheet name="ESF-05" sheetId="14" r:id="rId5"/>
    <sheet name="ESF-06" sheetId="15" r:id="rId6"/>
    <sheet name="ESF-07" sheetId="16" r:id="rId7"/>
    <sheet name="ESF-08" sheetId="17" r:id="rId8"/>
    <sheet name="ESF-09" sheetId="18" r:id="rId9"/>
    <sheet name="ESF-10" sheetId="19" r:id="rId10"/>
    <sheet name="ESF-11" sheetId="20" r:id="rId11"/>
    <sheet name="ESF-12" sheetId="21" r:id="rId12"/>
    <sheet name="ESF-13" sheetId="22" r:id="rId13"/>
    <sheet name="ESF-14" sheetId="23" r:id="rId14"/>
    <sheet name="EA-1-Ing-trim" sheetId="32" r:id="rId15"/>
    <sheet name="EA-1-acum" sheetId="24" r:id="rId16"/>
    <sheet name="EA2-TRI" sheetId="34" r:id="rId17"/>
    <sheet name="EA-2" sheetId="25" r:id="rId18"/>
    <sheet name="EA-3 " sheetId="26" r:id="rId19"/>
    <sheet name="EA-1-Eg-trim" sheetId="33" r:id="rId20"/>
    <sheet name="EA-4-acum" sheetId="27" r:id="rId21"/>
    <sheet name="EVHP 1" sheetId="28" r:id="rId22"/>
    <sheet name="EVHP 1 TRI" sheetId="35" r:id="rId23"/>
    <sheet name="EVHP-2" sheetId="29" r:id="rId24"/>
    <sheet name="EFE-1" sheetId="30" r:id="rId25"/>
    <sheet name="EFE-2" sheetId="31" r:id="rId26"/>
    <sheet name="CPC-EA5 ACU" sheetId="36" r:id="rId27"/>
    <sheet name="CPC-EA5" sheetId="10" r:id="rId28"/>
    <sheet name="Notas de Desglose" sheetId="8" r:id="rId29"/>
  </sheets>
  <definedNames>
    <definedName name="_ftn1" localSheetId="28">'Notas de Desglose'!$A$168</definedName>
    <definedName name="_ftnref1" localSheetId="28">'Notas de Desglose'!$A$40</definedName>
    <definedName name="_Hlk13661906" localSheetId="28">'Notas de Desglose'!$A$85</definedName>
    <definedName name="_xlnm.Print_Area" localSheetId="15">'EA-1-acum'!$B$2:$D$44</definedName>
    <definedName name="_xlnm.Print_Area" localSheetId="19">'EA-1-Eg-trim'!$B$2:$F$60</definedName>
    <definedName name="_xlnm.Print_Area" localSheetId="14">'EA-1-Ing-trim'!$B$2:$D$43</definedName>
    <definedName name="_xlnm.Print_Area" localSheetId="17">'EA-2'!$B$2:$D$43</definedName>
    <definedName name="_xlnm.Print_Area" localSheetId="18">'EA-3 '!$B$2:$C$44</definedName>
    <definedName name="_xlnm.Print_Area" localSheetId="20">'EA-4-acum'!$B$2:$F$62</definedName>
    <definedName name="_xlnm.Print_Area" localSheetId="0">'EFE 01'!$B$1:$D$43</definedName>
    <definedName name="_xlnm.Print_Area" localSheetId="24">'EFE-1'!$B$1:$D$41</definedName>
    <definedName name="_xlnm.Print_Area" localSheetId="25">'EFE-2'!$B$2:$D$46</definedName>
    <definedName name="_xlnm.Print_Area" localSheetId="1">'ESF-02'!$C$3:$D$44</definedName>
    <definedName name="_xlnm.Print_Area" localSheetId="2">'ESF-03'!$B$2:$D$42</definedName>
    <definedName name="_xlnm.Print_Area" localSheetId="3">'ESF-04'!$B$2:$D$44</definedName>
    <definedName name="_xlnm.Print_Area" localSheetId="4">'ESF-05'!$B$2:$C$43</definedName>
    <definedName name="_xlnm.Print_Area" localSheetId="6">'ESF-07'!$B$2:$C$42</definedName>
    <definedName name="_xlnm.Print_Area" localSheetId="7">'ESF-08'!$B$2:$C$56</definedName>
    <definedName name="_xlnm.Print_Area" localSheetId="8">'ESF-09'!$B$2:$C$42</definedName>
    <definedName name="_xlnm.Print_Area" localSheetId="9">'ESF-10'!$B$2:$C$43</definedName>
    <definedName name="_xlnm.Print_Area" localSheetId="11">'ESF-12'!$B$2:$G$45</definedName>
    <definedName name="_xlnm.Print_Area" localSheetId="12">'ESF-13'!$B$2:$C$45</definedName>
    <definedName name="_xlnm.Print_Area" localSheetId="13">'ESF-14'!$B$2:$C$45</definedName>
    <definedName name="_xlnm.Print_Area" localSheetId="21">'EVHP 1'!$B$3:$C$43</definedName>
    <definedName name="_xlnm.Print_Area" localSheetId="23">'EVHP-2'!$B$3:$C$47</definedName>
    <definedName name="_xlnm.Print_Area" localSheetId="28">'Notas de Desglose'!$A$1:$D$169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36" l="1"/>
  <c r="F87" i="36" s="1"/>
  <c r="F78" i="36"/>
  <c r="F21" i="36"/>
  <c r="C15" i="35" l="1"/>
  <c r="D15" i="34"/>
  <c r="C15" i="34"/>
  <c r="C11" i="31"/>
  <c r="C8" i="25"/>
  <c r="D8" i="25"/>
  <c r="C37" i="17"/>
  <c r="C23" i="29" l="1"/>
  <c r="F83" i="10" l="1"/>
  <c r="F16" i="10"/>
  <c r="F21" i="10" s="1"/>
  <c r="E42" i="33" l="1"/>
  <c r="F40" i="33" s="1"/>
  <c r="C42" i="33"/>
  <c r="D40" i="33" s="1"/>
  <c r="D20" i="32"/>
  <c r="C20" i="32"/>
  <c r="E42" i="27"/>
  <c r="F37" i="27" s="1"/>
  <c r="C15" i="25"/>
  <c r="C20" i="24"/>
  <c r="D131" i="8"/>
  <c r="D163" i="8" s="1"/>
  <c r="D123" i="8"/>
  <c r="D13" i="30"/>
  <c r="C13" i="30"/>
  <c r="C15" i="28"/>
  <c r="C42" i="27"/>
  <c r="D39" i="27" s="1"/>
  <c r="C15" i="26"/>
  <c r="D15" i="25"/>
  <c r="D20" i="24"/>
  <c r="C18" i="23"/>
  <c r="C15" i="22"/>
  <c r="C18" i="21"/>
  <c r="C15" i="20"/>
  <c r="C15" i="19"/>
  <c r="C15" i="18"/>
  <c r="F14" i="27" l="1"/>
  <c r="F10" i="27"/>
  <c r="F11" i="27"/>
  <c r="F16" i="27"/>
  <c r="F15" i="27"/>
  <c r="F17" i="27"/>
  <c r="F19" i="27"/>
  <c r="F20" i="27"/>
  <c r="F13" i="27"/>
  <c r="F25" i="27"/>
  <c r="F18" i="27"/>
  <c r="F27" i="27"/>
  <c r="F28" i="27"/>
  <c r="F21" i="27"/>
  <c r="F22" i="27"/>
  <c r="F23" i="27"/>
  <c r="F24" i="27"/>
  <c r="F42" i="27"/>
  <c r="D9" i="27"/>
  <c r="F9" i="27"/>
  <c r="F30" i="27"/>
  <c r="F31" i="27"/>
  <c r="F32" i="27"/>
  <c r="F36" i="27"/>
  <c r="F33" i="33"/>
  <c r="F16" i="33"/>
  <c r="F24" i="33"/>
  <c r="F9" i="33"/>
  <c r="F18" i="33"/>
  <c r="F27" i="33"/>
  <c r="F35" i="33"/>
  <c r="F42" i="33"/>
  <c r="F10" i="33"/>
  <c r="F19" i="33"/>
  <c r="F28" i="33"/>
  <c r="F36" i="33"/>
  <c r="F17" i="33"/>
  <c r="F25" i="33"/>
  <c r="F34" i="33"/>
  <c r="F11" i="33"/>
  <c r="F20" i="33"/>
  <c r="F29" i="33"/>
  <c r="F37" i="33"/>
  <c r="F13" i="33"/>
  <c r="F21" i="33"/>
  <c r="F30" i="33"/>
  <c r="F38" i="33"/>
  <c r="F14" i="33"/>
  <c r="F22" i="33"/>
  <c r="F31" i="33"/>
  <c r="F39" i="33"/>
  <c r="F15" i="33"/>
  <c r="F23" i="33"/>
  <c r="F32" i="33"/>
  <c r="D28" i="33"/>
  <c r="D9" i="33"/>
  <c r="D10" i="33"/>
  <c r="D32" i="33"/>
  <c r="D39" i="33"/>
  <c r="D27" i="33"/>
  <c r="D15" i="33"/>
  <c r="D22" i="33"/>
  <c r="D18" i="33"/>
  <c r="D23" i="33"/>
  <c r="D35" i="33"/>
  <c r="D14" i="33"/>
  <c r="D19" i="33"/>
  <c r="D31" i="33"/>
  <c r="D36" i="33"/>
  <c r="D11" i="33"/>
  <c r="D16" i="33"/>
  <c r="D20" i="33"/>
  <c r="D24" i="33"/>
  <c r="D29" i="33"/>
  <c r="D33" i="33"/>
  <c r="D37" i="33"/>
  <c r="D42" i="33"/>
  <c r="D13" i="33"/>
  <c r="D17" i="33"/>
  <c r="D21" i="33"/>
  <c r="D25" i="33"/>
  <c r="D30" i="33"/>
  <c r="D34" i="33"/>
  <c r="D38" i="33"/>
  <c r="F33" i="27"/>
  <c r="F34" i="27"/>
  <c r="F35" i="27"/>
  <c r="F39" i="27"/>
  <c r="F29" i="27"/>
  <c r="F38" i="27"/>
  <c r="F40" i="27"/>
  <c r="D32" i="27"/>
  <c r="D40" i="27"/>
  <c r="D15" i="27"/>
  <c r="D16" i="27"/>
  <c r="D24" i="27"/>
  <c r="D33" i="27"/>
  <c r="D42" i="27"/>
  <c r="D17" i="27"/>
  <c r="D25" i="27"/>
  <c r="D34" i="27"/>
  <c r="D18" i="27"/>
  <c r="D27" i="27"/>
  <c r="D35" i="27"/>
  <c r="D13" i="27"/>
  <c r="D10" i="27"/>
  <c r="D19" i="27"/>
  <c r="D28" i="27"/>
  <c r="D36" i="27"/>
  <c r="D23" i="27"/>
  <c r="D11" i="27"/>
  <c r="D20" i="27"/>
  <c r="D29" i="27"/>
  <c r="D37" i="27"/>
  <c r="D38" i="27"/>
  <c r="D21" i="27"/>
  <c r="D30" i="27"/>
  <c r="D14" i="27"/>
  <c r="D22" i="27"/>
  <c r="D31" i="27"/>
  <c r="C15" i="16"/>
  <c r="C15" i="15"/>
  <c r="C15" i="14"/>
  <c r="C15" i="13"/>
  <c r="C15" i="12"/>
  <c r="D16" i="11"/>
  <c r="F60" i="10" l="1"/>
  <c r="F92" i="10" s="1"/>
  <c r="D13" i="9"/>
  <c r="D14" i="31" s="1"/>
  <c r="C13" i="9"/>
  <c r="C14" i="31" s="1"/>
</calcChain>
</file>

<file path=xl/sharedStrings.xml><?xml version="1.0" encoding="utf-8"?>
<sst xmlns="http://schemas.openxmlformats.org/spreadsheetml/2006/main" count="735" uniqueCount="377">
  <si>
    <t>Total de Efectivo y Equivalentes</t>
  </si>
  <si>
    <t>Conciliación entre los Ingresos Presupuestarios y Contables</t>
  </si>
  <si>
    <t>(Cifras en pesos)</t>
  </si>
  <si>
    <t>Conciliación entre los Egresos Presupuestarios y los Gastos Contables</t>
  </si>
  <si>
    <t>Otros Egresos Presupuestales No Contables</t>
  </si>
  <si>
    <t>Provisiones</t>
  </si>
  <si>
    <t>Otros Gastos</t>
  </si>
  <si>
    <t>ASEC_EFE01_1erTRIM_I3</t>
  </si>
  <si>
    <t>Nombre del Ente Público</t>
  </si>
  <si>
    <t>Efectivo</t>
  </si>
  <si>
    <t>EFE 01 - Efectivo y Equivalentes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</si>
  <si>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</si>
  <si>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</si>
  <si>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</si>
  <si>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</si>
  <si>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</si>
  <si>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</si>
  <si>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</si>
  <si>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</si>
  <si>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</si>
  <si>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</si>
  <si>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</si>
  <si>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</si>
  <si>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</si>
  <si>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1. Total de Egresos Presupuestarios</t>
  </si>
  <si>
    <t>2. Menos Egresos Presupuestario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</si>
  <si>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</si>
  <si>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</si>
  <si>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</si>
  <si>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</si>
  <si>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</si>
  <si>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</si>
  <si>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</si>
  <si>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</si>
  <si>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</si>
  <si>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</si>
  <si>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2.10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</si>
  <si>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</si>
  <si>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</si>
  <si>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</si>
  <si>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</si>
  <si>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</si>
  <si>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</si>
  <si>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</si>
  <si>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</si>
  <si>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</si>
  <si>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</si>
  <si>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</si>
  <si>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Inversiones en Fideicomisos, Mandatos y Otros Análogos</t>
  </si>
  <si>
    <t>Concesión de Préstamos</t>
  </si>
  <si>
    <t>2.17</t>
  </si>
  <si>
    <t>2.18</t>
  </si>
  <si>
    <t>Provisiones para Contingencias y Otras Erogaciones Especiales</t>
  </si>
  <si>
    <t>Amortización de la Deuda Pública</t>
  </si>
  <si>
    <t>2.19</t>
  </si>
  <si>
    <t>2.20</t>
  </si>
  <si>
    <t>Adeudos de Ejercicios Fiscales Anteriores (ADEFAS)</t>
  </si>
  <si>
    <t>3. Más Gastos Contables No Presupuestarios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</si>
  <si>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</si>
  <si>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</si>
  <si>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</si>
  <si>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</si>
  <si>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</si>
  <si>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Gastos Contables</t>
  </si>
  <si>
    <t>3.1</t>
  </si>
  <si>
    <t>a) NOTAS DE DESGLOSE</t>
  </si>
  <si>
    <t>Activo</t>
  </si>
  <si>
    <t>Efectivo y Equivalentes</t>
  </si>
  <si>
    <r>
      <t>ESF 01.</t>
    </r>
    <r>
      <rPr>
        <sz val="11"/>
        <color theme="1"/>
        <rFont val="Arial"/>
        <family val="2"/>
      </rPr>
      <t xml:space="preserve"> Se informará acerca de los fondos con afectación específica, el tipo y monto de los mismos; de las inversiones financieras se revelará su tipo y monto, su clasificación en corto y largo plazo separando aquéllas que su vencimiento sea menor a 3 meses.</t>
    </r>
  </si>
  <si>
    <r>
      <t xml:space="preserve">ESF 02. </t>
    </r>
    <r>
      <rPr>
        <sz val="11"/>
        <color theme="1"/>
        <rFont val="Arial"/>
        <family val="2"/>
      </rPr>
  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  </r>
  </si>
  <si>
    <r>
      <t xml:space="preserve">ESF 03. </t>
    </r>
    <r>
      <rPr>
        <sz val="11"/>
        <color theme="1"/>
        <rFont val="Arial"/>
        <family val="2"/>
      </rPr>
  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  </r>
  </si>
  <si>
    <t>Bienes Disponibles para su Transformación o Consumo (inventarios)</t>
  </si>
  <si>
    <r>
      <t xml:space="preserve">ESF 04. </t>
    </r>
    <r>
      <rPr>
        <sz val="11"/>
        <color theme="1"/>
        <rFont val="Arial"/>
        <family val="2"/>
      </rPr>
      <t>Se clasificarán como bienes disponibles para su transformación aquéllos que se encuentren dentro de la cuenta Inventarios. Esta nota aplica para aquellos entes públicos que realicen algún proceso de transformación y/o elaboración de bienes.</t>
    </r>
  </si>
  <si>
    <t>En la nota se informará del sistema de costeo y método de valuación, aplicados a los inventarios, así como la conveniencia de su aplicación dada la naturaleza de los mismos. Adicionalmente, se revelará el impacto en la información financiera por cambios en el método o sistema.</t>
  </si>
  <si>
    <r>
      <t xml:space="preserve">ESF 05. </t>
    </r>
    <r>
      <rPr>
        <sz val="11"/>
        <color theme="1"/>
        <rFont val="Arial"/>
        <family val="2"/>
      </rPr>
      <t>De la cuenta Almacén se informará acerca del método de valuación, así como la conveniencia de su aplicación. Adicionalmente, se revelará el impacto en la información financiera por cambios en el método.</t>
    </r>
  </si>
  <si>
    <t>Inversiones Financieras</t>
  </si>
  <si>
    <r>
      <t xml:space="preserve">ESF 06. </t>
    </r>
    <r>
      <rPr>
        <sz val="11"/>
        <color theme="1"/>
        <rFont val="Arial"/>
        <family val="2"/>
      </rPr>
      <t>De la cuenta Inversiones financieras, que considera los fideicomisos, se informará de éstos los recursos asignados por tipo y monto, y características significativas que tengan o puedan tener alguna incidencia en las mismas.</t>
    </r>
  </si>
  <si>
    <r>
      <t xml:space="preserve">ESF 07. </t>
    </r>
    <r>
      <rPr>
        <sz val="11"/>
        <color theme="1"/>
        <rFont val="Arial"/>
        <family val="2"/>
      </rPr>
      <t>Se informará de las inversiones financieras, los saldos de las participaciones y aportaciones de capital.</t>
    </r>
  </si>
  <si>
    <t>Bienes Muebles, Inmuebles e Intangibles</t>
  </si>
  <si>
    <r>
      <t xml:space="preserve">ESF 08. </t>
    </r>
    <r>
      <rPr>
        <sz val="11"/>
        <color theme="1"/>
        <rFont val="Arial"/>
        <family val="2"/>
      </rPr>
  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  </r>
  </si>
  <si>
    <r>
      <t xml:space="preserve">ESF 09. </t>
    </r>
    <r>
      <rPr>
        <sz val="11"/>
        <color theme="1"/>
        <rFont val="Arial"/>
        <family val="2"/>
      </rPr>
      <t>Se informará de manera agrupada por cuenta, los rubros de activos intangibles y diferidos, su monto y naturaleza, amortización del ejercicio, amortización acumulada, tasa y método aplicados.</t>
    </r>
  </si>
  <si>
    <t>Estimaciones y Deterioros</t>
  </si>
  <si>
    <r>
      <t xml:space="preserve">ESF 10. </t>
    </r>
    <r>
      <rPr>
        <sz val="11"/>
        <color theme="1"/>
        <rFont val="Arial"/>
        <family val="2"/>
      </rPr>
      <t>Se informarán los criterios utilizados para la determinación de las estimaciones; por ejemplo: estimación de cuentas incobrables, estimación de inventarios, deterioro de activos biológicos y cualquier otra que aplique.</t>
    </r>
  </si>
  <si>
    <t>Otros Activos</t>
  </si>
  <si>
    <r>
      <t xml:space="preserve">ESF 11. </t>
    </r>
    <r>
      <rPr>
        <sz val="11"/>
        <color theme="1"/>
        <rFont val="Arial"/>
        <family val="2"/>
      </rPr>
      <t>De las cuentas de otros activos se informará por tipo circulante o no circulante, los montos totales asociados y sus características cualitativas significativas que les impacten financieramente.</t>
    </r>
  </si>
  <si>
    <r>
      <t xml:space="preserve">ESF 12. </t>
    </r>
    <r>
      <rPr>
        <sz val="11"/>
        <color theme="1"/>
        <rFont val="Arial"/>
        <family val="2"/>
      </rPr>
      <t>Se elaborará una relación de las cuentas y documentos por pagar en una desagregación por su vencimiento en días a 90, 180, menor o igual a 365 y mayor a 365. Asimismo, se informará sobre la factibilidad del pago de dichos pasivos.</t>
    </r>
  </si>
  <si>
    <r>
      <t xml:space="preserve">ESF 13. </t>
    </r>
    <r>
      <rPr>
        <sz val="11"/>
        <color theme="1"/>
        <rFont val="Arial"/>
        <family val="2"/>
      </rPr>
  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  </r>
  </si>
  <si>
    <r>
      <t xml:space="preserve">ESF 14. </t>
    </r>
    <r>
      <rPr>
        <sz val="11"/>
        <color theme="1"/>
        <rFont val="Arial"/>
        <family val="2"/>
      </rPr>
      <t>Se informará de las cuentas de los pasivos diferidos y otros, su tipo, monto y naturaleza, así como las características significativas que les impacten o pudieran impactarles financieramente.</t>
    </r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</si>
  <si>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</si>
  <si>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</si>
  <si>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</si>
  <si>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Efectivo y equivalentes</t>
  </si>
  <si>
    <t>Depreciación</t>
  </si>
  <si>
    <t>Incrementos en las provisiones</t>
  </si>
  <si>
    <t>Incremento en cuentas por cobrar</t>
  </si>
  <si>
    <t> 0.00</t>
  </si>
  <si>
    <t>I) Notas al Estado de Situación Financiera</t>
  </si>
  <si>
    <r>
      <t>Pasivo</t>
    </r>
    <r>
      <rPr>
        <b/>
        <u/>
        <sz val="12"/>
        <rFont val="Calibri"/>
        <family val="2"/>
      </rPr>
      <t>²</t>
    </r>
  </si>
  <si>
    <t>II) Notas al Estado de Actividades</t>
  </si>
  <si>
    <t>III) Notas al Estado de Variación en la Hacienda Pública</t>
  </si>
  <si>
    <t>IV) Notas al Estado de Flujos de Efectivo</t>
  </si>
  <si>
    <t>V) Conciliación Entre Los Ingresos Presupuestarios y Contables, Así como Entre Los Egresos Presupuestarios y Los Gastos Contables</t>
  </si>
  <si>
    <t>Gastos y Otras Pérdidas</t>
  </si>
  <si>
    <r>
      <rPr>
        <u/>
        <sz val="11"/>
        <color theme="10"/>
        <rFont val="Calibri"/>
        <family val="2"/>
      </rPr>
      <t>²</t>
    </r>
    <r>
      <rPr>
        <u/>
        <sz val="11"/>
        <color theme="10"/>
        <rFont val="Calibri"/>
        <family val="2"/>
        <scheme val="minor"/>
      </rPr>
      <t xml:space="preserve"> Con respecto a la información de la deuda pública, ésta se incluye en el informe de deuda pública en la nota 11 “Información sobre la Deuda y el Reporte Analítico de la Deuda” de las notas de Gestión Administrativa.</t>
    </r>
  </si>
  <si>
    <t>ASEC_ND_4toTRIM_O8</t>
  </si>
  <si>
    <t>Derechos a Recibir Efectivo y Equivalentes y Bienes o Servicios a Recibir</t>
  </si>
  <si>
    <r>
      <t xml:space="preserve">EA 1. </t>
    </r>
    <r>
      <rPr>
        <sz val="11"/>
        <color theme="1"/>
        <rFont val="Arial"/>
        <family val="2"/>
      </rPr>
      <t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</t>
    </r>
  </si>
  <si>
    <r>
      <t xml:space="preserve">EA 2.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</si>
  <si>
    <r>
      <t>EA 3.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</si>
  <si>
    <r>
      <t xml:space="preserve">EA 4.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</si>
  <si>
    <r>
      <t xml:space="preserve">EVHP 1.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</si>
  <si>
    <r>
      <t xml:space="preserve">EVHP 2.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</si>
  <si>
    <r>
      <t xml:space="preserve">EA 5.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</si>
  <si>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</si>
  <si>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</si>
  <si>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</si>
  <si>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</si>
  <si>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</si>
  <si>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</si>
  <si>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Concepto</t>
  </si>
  <si>
    <r>
      <t xml:space="preserve">EFE 1. </t>
    </r>
    <r>
      <rPr>
        <sz val="11"/>
        <color theme="1"/>
        <rFont val="Arial"/>
        <family val="2"/>
      </rPr>
      <t xml:space="preserve">Presentar el análisis de las cifras del periodo actual (20XN) y periodo anterior (20XN-1) del Efectivo y Equivalentes al Efectivo, al Final del Ejercicio del Estado de Flujos de Efectivo, respecto a la composición del rubro de Efectivo y Equivalentes, utilizando el siguiente cuadro: </t>
    </r>
  </si>
  <si>
    <r>
      <t xml:space="preserve">EFE 2. </t>
    </r>
    <r>
      <rPr>
        <sz val="11"/>
        <color theme="1"/>
        <rFont val="Arial"/>
        <family val="2"/>
      </rPr>
      <t xml:space="preserve">Presentar la Conciliación de los Flujos de Efectivo Netos de las Actividades de Operación y los saldos de Resultados del Ejercicio (Ahorro/Desahorro), utilizando el siguiente cuadro: </t>
    </r>
  </si>
  <si>
    <t>Resultados del Ejercicio Ahorro/Desahorro</t>
  </si>
  <si>
    <t>Movimientos de partidas (o rubros) que no afectan al efectivo</t>
  </si>
  <si>
    <t xml:space="preserve">Amortización </t>
  </si>
  <si>
    <t xml:space="preserve">Incremento en inversiones producido por revaluación </t>
  </si>
  <si>
    <t>Ganancia/pérdida en venta de bienes muebles, inmuebles e intangibles</t>
  </si>
  <si>
    <t>Flujos de Efectivo Netos de las Actividades de Operación</t>
  </si>
  <si>
    <t>(0.00)</t>
  </si>
  <si>
    <t>Los conceptos incluidos en los movimientos de partidas (o rubros) que no afectan al efectivo, que aparecen en el cuadro anterior no son exhaustivos y tienen como finalidad mostrar algunos ejemplos para elaborar este cuadro.</t>
  </si>
  <si>
    <t>En cada una de las 23 notas de desglose el ente público deberá poner la nota correspondiente o en su caso la leyenda “Esta nota no le aplica al ente público” y una breve explicación del motivo por el cual no le es aplicable.</t>
  </si>
  <si>
    <t>Bajo protesta de decir verdad declaramos que los Estados Financieros y sus notas, son razonablemente correctos y son responsabilidad del emisor.</t>
  </si>
  <si>
    <t>Al 31 de marzo de 2022</t>
  </si>
  <si>
    <t>ASEC_EFE01_1erTRIM_K4</t>
  </si>
  <si>
    <t>ASEC_CPC_1erTRIM_L6</t>
  </si>
  <si>
    <t>Al 31 de marzo de 2021</t>
  </si>
  <si>
    <t>ESF-02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</si>
  <si>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</si>
  <si>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</si>
  <si>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</si>
  <si>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</si>
  <si>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</si>
  <si>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</si>
  <si>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</si>
  <si>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</si>
  <si>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</si>
  <si>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</si>
  <si>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</si>
  <si>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</si>
  <si>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</si>
  <si>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</si>
  <si>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ASEC_BC_1erTRIM_Ñ5</t>
  </si>
  <si>
    <t>CÓDIGO</t>
  </si>
  <si>
    <t>1</t>
  </si>
  <si>
    <t>1.1.1</t>
  </si>
  <si>
    <t>1.1.1.1</t>
  </si>
  <si>
    <t>1.1.1.2</t>
  </si>
  <si>
    <t>1.1.1.3</t>
  </si>
  <si>
    <t>1.1.1.4</t>
  </si>
  <si>
    <t>1.1.1.5</t>
  </si>
  <si>
    <t>1.1.1.6</t>
  </si>
  <si>
    <t>1.1.1.9</t>
  </si>
  <si>
    <t>1.1.2</t>
  </si>
  <si>
    <t>1.1.2.1</t>
  </si>
  <si>
    <t>ALMACENES</t>
  </si>
  <si>
    <t>ALMACÉN DE MATERIALES Y SUMINISTROS DE CONSUMO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</si>
  <si>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</si>
  <si>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</si>
  <si>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</si>
  <si>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</si>
  <si>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</si>
  <si>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</si>
  <si>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</si>
  <si>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</si>
  <si>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</si>
  <si>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</si>
  <si>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</si>
  <si>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</si>
  <si>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</si>
  <si>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</si>
  <si>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</si>
  <si>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</si>
  <si>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</si>
  <si>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</si>
  <si>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</si>
  <si>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</si>
  <si>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</si>
  <si>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</si>
  <si>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</si>
  <si>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</si>
  <si>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</si>
  <si>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</si>
  <si>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</si>
  <si>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</si>
  <si>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</si>
  <si>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</si>
  <si>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</si>
  <si>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</si>
  <si>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</si>
  <si>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</si>
  <si>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</si>
  <si>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</si>
  <si>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</si>
  <si>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</si>
  <si>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</si>
  <si>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</si>
  <si>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</si>
  <si>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PORCIÓN A CORTO PLAZO DE LA DEUDA PÚBLICA A LARGO PLAZO</t>
  </si>
  <si>
    <t>PORCIÓN A CORTO PLAZO DE LA DEUDA PÚBLICA INTERNA</t>
  </si>
  <si>
    <t>OTROS PASIVOS A CORTO PLAZO</t>
  </si>
  <si>
    <t>INGRESOS POR CLASIFICAR</t>
  </si>
  <si>
    <t>OTROS PASIVOS CIRCULANTES</t>
  </si>
  <si>
    <t>DEUDA PÚBLICA A LARGO PLAZO</t>
  </si>
  <si>
    <t>PRÉSTAMOS DE LA DEUDA PÚBLICA INTERNA POR PAGAR A LARGO PLAZO</t>
  </si>
  <si>
    <t>PROVISIONES A LARGO PLAZO</t>
  </si>
  <si>
    <t>PROVISIÓN PARA PENSIONES A LARGO PLAZO</t>
  </si>
  <si>
    <t>HACIENDA PUBLICA/ PATRIMONIO</t>
  </si>
  <si>
    <t>HACIENDA PUBLICA/PATRIMONIO CONTRIBUIDO</t>
  </si>
  <si>
    <t>APORTACIONES</t>
  </si>
  <si>
    <t>DONACIONES DE CAPITAL</t>
  </si>
  <si>
    <t>ACTUALIZACIÓN DE LA HACIENDA PÚBLICA/PATRIMONIO</t>
  </si>
  <si>
    <t>HACIENDA PUBLICA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</si>
  <si>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</si>
  <si>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</si>
  <si>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</si>
  <si>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</si>
  <si>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</si>
  <si>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</si>
  <si>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</si>
  <si>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</si>
  <si>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</si>
  <si>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</si>
  <si>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</si>
  <si>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</si>
  <si>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</si>
  <si>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</si>
  <si>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TOTAL</t>
  </si>
  <si>
    <t>MUNICIPIO DE SAN JUAN DE SABINAS, COAHUILA</t>
  </si>
  <si>
    <t>EFE 02 - Derechos a recibir efectivo y equivalentes y bienes o servcios a recibir</t>
  </si>
  <si>
    <t>El saldo reflejado dentro de este rubro, representa los prestamos otorgados al personal del municipio, mismo que proviene de ejercicios anteriores, los cuales deberán ser liquidados dentro del presente ejercicio; descuentos vía nomina.</t>
  </si>
  <si>
    <t>ESF-03</t>
  </si>
  <si>
    <t>A la presente fecha no se encuentra registro alguno al respecto</t>
  </si>
  <si>
    <t>EFE 03 - Anticipo a proveedores pór adquisicion de bienes o prestacion de servicios</t>
  </si>
  <si>
    <t>ESF-04</t>
  </si>
  <si>
    <t>No aplica al municipio, no se cuenta con bienes disponibles para la transformación en refistros contables de la entidad.</t>
  </si>
  <si>
    <t>ESF-05</t>
  </si>
  <si>
    <t>EFE 05 - Almacen</t>
  </si>
  <si>
    <t>No aplica al minicipio, no se cuenta con almacen registros contables.</t>
  </si>
  <si>
    <t>ESF-06</t>
  </si>
  <si>
    <t>No aplicable para municipio, ya que no se cuenta con registros contables sobre tal concepto.</t>
  </si>
  <si>
    <t>EFE 07-Inversiones financieras</t>
  </si>
  <si>
    <t>EFE 08- Bienes muebles, inmuebles e intangibles</t>
  </si>
  <si>
    <t>ESF-08</t>
  </si>
  <si>
    <t>ESF-07</t>
  </si>
  <si>
    <t>El registro de los bienes muebles, inmuebles e intangibles es a costo de adquisiciones.</t>
  </si>
  <si>
    <t>EFE 09- Activos intengibles</t>
  </si>
  <si>
    <t>ESF-09</t>
  </si>
  <si>
    <t>Se tiene registro sobre sistema software únicamente</t>
  </si>
  <si>
    <t>EFE 10 - Estimaciones y deterioros</t>
  </si>
  <si>
    <t>ESF-10</t>
  </si>
  <si>
    <t>No aplica, ya que el municipio no cuenta con registros para tal efecto para determinar estimacion de cuentas incobrables, estimacion de inventarios, deterioro de ativos biologicos y cualquie otra que aplique.</t>
  </si>
  <si>
    <t>EFE 11 Otros activos</t>
  </si>
  <si>
    <t>ESF-11</t>
  </si>
  <si>
    <t>No aplica, ya que el municipio no cuenta con registros contables sobre otros activos</t>
  </si>
  <si>
    <t>EFE 12- Pasivo</t>
  </si>
  <si>
    <t>ESF-12</t>
  </si>
  <si>
    <t>Plazo</t>
  </si>
  <si>
    <t>120 dias</t>
  </si>
  <si>
    <t>Mayor a 180 dias</t>
  </si>
  <si>
    <t>30 dias</t>
  </si>
  <si>
    <t>60 dias</t>
  </si>
  <si>
    <t>ESF-13</t>
  </si>
  <si>
    <t>EFE 13 -  Fondos de bienes de terceros</t>
  </si>
  <si>
    <t>No aplica, no se cuenta con registros contables sobre fondos de bienes de terceros.</t>
  </si>
  <si>
    <t>EFE 14- Pasivos diferidos y otros</t>
  </si>
  <si>
    <t>ESF-14 Pasivos diferidos y otros</t>
  </si>
  <si>
    <t>El municipio no cuenta con registros sobre pasivos diferidos; el importe sobre los rubros señalados con anterioridad son sobre deuda publica interna, asi como provisiones de pensiones; y, dedua publica.</t>
  </si>
  <si>
    <t>EA-1 Ingresos de gestión</t>
  </si>
  <si>
    <t>EA-1</t>
  </si>
  <si>
    <t>El saldo de esta cuenta refleja el importe disponible en las instituciones bancarias las cuales se aperturan para el Municipio, asi como el efectivo (fondo revolvente) para gastos menores del municipio.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</si>
  <si>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</si>
  <si>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</si>
  <si>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</si>
  <si>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</si>
  <si>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</si>
  <si>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</si>
  <si>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</si>
  <si>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</si>
  <si>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EA 2 Participaciones, aportaciones, convenios…</t>
  </si>
  <si>
    <t xml:space="preserve">EA 2 </t>
  </si>
  <si>
    <t>No se presentan otros ingresos, únicamente las particionaciones estatales y federales señaladas en este rubro</t>
  </si>
  <si>
    <t>EA 3 Otros ingresos y beneficios</t>
  </si>
  <si>
    <t>EA 3</t>
  </si>
  <si>
    <t>No aplica, no se cuenta con otros ingresos y/o beneficios</t>
  </si>
  <si>
    <t>EA 4 Gastos y otras pérdidas</t>
  </si>
  <si>
    <t>EA 4</t>
  </si>
  <si>
    <t>GASTOS Y OTRAS PÉRDIDAS</t>
  </si>
  <si>
    <t>Gastos de Funcionamiento</t>
  </si>
  <si>
    <t>Servicios Personales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</si>
  <si>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</si>
  <si>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</si>
  <si>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</si>
  <si>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</si>
  <si>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</si>
  <si>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</si>
  <si>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</si>
  <si>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</si>
  <si>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</si>
  <si>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</si>
  <si>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</si>
  <si>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</si>
  <si>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</si>
  <si>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</si>
  <si>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</si>
  <si>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</si>
  <si>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</si>
  <si>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</si>
  <si>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</si>
  <si>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</si>
  <si>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</si>
  <si>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</si>
  <si>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Inversión Pública</t>
  </si>
  <si>
    <t>Inversión Pública no Capitalizable</t>
  </si>
  <si>
    <t>Total de Gastos y Otras Pérdidas</t>
  </si>
  <si>
    <t>%</t>
  </si>
  <si>
    <t>EVPH 1 - Patrimonio contribuido</t>
  </si>
  <si>
    <t>EVPH 1</t>
  </si>
  <si>
    <t>Sin cambios durante el periodo</t>
  </si>
  <si>
    <t>EVPH 2 - Patrimonio generado</t>
  </si>
  <si>
    <t>EVPH 2</t>
  </si>
  <si>
    <t>Recuros obtenidos de aportaciones federales y estatales asi como recursos propios de la administración por recaudacion de impuestos por predial, entre otros, motivo que mnodifica al patrimonio general durante el periodo en curso.</t>
  </si>
  <si>
    <t>EFE-01-Efectivo y equivalentes</t>
  </si>
  <si>
    <t>EFE 02 Conciliacion de los flujos de efectivo,netos de las actividades de operación</t>
  </si>
  <si>
    <t>Resultado del ejercicio Ahorro/Desahorro</t>
  </si>
  <si>
    <t>Movimientos de partidas /o rubros( que no afectan al efectivo</t>
  </si>
  <si>
    <t>Depreciacion</t>
  </si>
  <si>
    <t>Amortización</t>
  </si>
  <si>
    <t>Incremento en inversiones producido por revaluacion</t>
  </si>
  <si>
    <t>Ganancia/pérdida en venta de bienes muebles, inmuebles e intangiles</t>
  </si>
  <si>
    <t>EFE-02</t>
  </si>
  <si>
    <t>Se refleja el resultado del período</t>
  </si>
  <si>
    <t>EFE-01</t>
  </si>
  <si>
    <t>Correspondiente del 01 de abril al 30 de junio de 2022</t>
  </si>
  <si>
    <t>EFE 04 - Bienes disponibles para su transformación o consumo (inventarios)</t>
  </si>
  <si>
    <t>Correspondiente del 01 de abril al 30 d ejunio de 2022</t>
  </si>
  <si>
    <t>EFE 06- Fideicomisos</t>
  </si>
  <si>
    <t>Incrementos en cuentas por pagar</t>
  </si>
  <si>
    <t>Efectivo al inicio del periodo</t>
  </si>
  <si>
    <t>Rectificaciones de resultados de ejercicios</t>
  </si>
  <si>
    <t>Saldo contrario a su naturaleza, el cual se encuentra en proceso de reclasificacion; la cuenta de retenciones y contribuciones por pagar esta constituido principalmente por retenciones de ISR por sueldos y saladios, honorarios y arrendamiento, mismo que se pagan en el mes inmediato.</t>
  </si>
  <si>
    <t>Flujos de efectivo netos de las actividades de operación</t>
  </si>
  <si>
    <t>Al 30 de Septiembre de 2023</t>
  </si>
  <si>
    <t>Del 1 de Julio al 30 de Septiembre de 2023</t>
  </si>
  <si>
    <t>Del 1 de Julio al 30 de Septiembre de 2022</t>
  </si>
  <si>
    <t>Al 30 de Septiembre de 2022</t>
  </si>
  <si>
    <t>Correspondiente del 01 de julio de al 30 de septiembre de 2023</t>
  </si>
  <si>
    <t>Correspondiente del 01 de julio al 30 de septiembre de 2023</t>
  </si>
  <si>
    <t>DEPRECIACIÓN ACUMULADA DE MAQUINARIA Y EQUIPO DE CONSTRUCCIÓN</t>
  </si>
  <si>
    <t>Los ingresos totales de gestion por el periodo del 1 de julio al 30 de septiembre de 2023, corresponden a las participaciones gederales y estatales así como los ingresos propios del municipio.</t>
  </si>
  <si>
    <t>Los ingresos totales de gestion por el periodo del 1 de enero al 30 de septiembre de 2023, corresponden a las participaciones gederales y estatales así como los ingresos propios del municipio.</t>
  </si>
  <si>
    <t>OKS24-10-23</t>
  </si>
  <si>
    <t>Al 30 de Septiembre        de 2023</t>
  </si>
  <si>
    <t>Al 30 de Septeimbre       de 2023</t>
  </si>
  <si>
    <t>Al 30 de Septiembre      de 2023</t>
  </si>
  <si>
    <t>Al 30 de Septiembre    de 2023</t>
  </si>
  <si>
    <t>Al 30 de Septiembre   de 2023</t>
  </si>
  <si>
    <t>Bienes disponibles para su transformación o consumo</t>
  </si>
  <si>
    <t>Estimaciones y deterioros</t>
  </si>
  <si>
    <t>Otros activos</t>
  </si>
  <si>
    <t>Fondos de bienes de terceros</t>
  </si>
  <si>
    <t>Otros ingresos y beneficios</t>
  </si>
  <si>
    <t>Se informa sobre los conceptos de gastos originados, por servicios personales y gastos de operación para el buen funcionamiento de la Entidad, las partidas sumamente importantes se enfocan en el renglon de servicios personales en un 46.84%  y  42.40 % respectivamente sobre el total de los gastos del periodo respectivamente.</t>
  </si>
  <si>
    <r>
      <t>Se informa sobre los conceptos de gastos originados, por servicios personales y gastos de operación para el buen funcionamiento de la Entidad, las partidas sumamente importantes se enfocan en el renglon de servicios personales en un 44.73</t>
    </r>
    <r>
      <rPr>
        <b/>
        <sz val="10"/>
        <color theme="1"/>
        <rFont val="Arial"/>
        <family val="2"/>
      </rPr>
      <t>%</t>
    </r>
    <r>
      <rPr>
        <sz val="10"/>
        <color theme="1"/>
        <rFont val="Arial"/>
        <family val="2"/>
      </rPr>
      <t xml:space="preserve"> sobre el total de los gastos del periodo.</t>
    </r>
  </si>
  <si>
    <t>Del 01 de Julio al 30 de Septiembre de 2023</t>
  </si>
  <si>
    <t>Del 01 de Julio al 30 de Septiembre de 2022</t>
  </si>
  <si>
    <t>Correspondiente del 01 de enero de al 30 de septiembre de 2023</t>
  </si>
  <si>
    <t>Correspondiente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</si>
</sst>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[$$-80A]#,##0.00"/>
  </numFmts>
  <fonts count="3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313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6" fillId="0" borderId="8" xfId="0" applyFont="1" applyBorder="1"/>
    <xf numFmtId="0" fontId="6" fillId="0" borderId="7" xfId="0" applyFont="1" applyBorder="1"/>
    <xf numFmtId="4" fontId="5" fillId="0" borderId="1" xfId="0" applyNumberFormat="1" applyFont="1" applyBorder="1"/>
    <xf numFmtId="4" fontId="0" fillId="0" borderId="0" xfId="0" applyNumberFormat="1" applyAlignment="1">
      <alignment horizontal="right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1" fillId="0" borderId="15" xfId="0" applyNumberFormat="1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2" fontId="11" fillId="0" borderId="9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49" fontId="11" fillId="0" borderId="15" xfId="0" applyNumberFormat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2" fontId="0" fillId="0" borderId="0" xfId="0" applyNumberFormat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 wrapText="1"/>
    </xf>
    <xf numFmtId="0" fontId="6" fillId="0" borderId="24" xfId="0" applyFont="1" applyBorder="1"/>
    <xf numFmtId="4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vertical="center" wrapText="1"/>
    </xf>
    <xf numFmtId="4" fontId="6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/>
    </xf>
    <xf numFmtId="4" fontId="5" fillId="0" borderId="24" xfId="0" applyNumberFormat="1" applyFont="1" applyBorder="1" applyAlignment="1">
      <alignment horizontal="center"/>
    </xf>
    <xf numFmtId="0" fontId="1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4" fontId="5" fillId="0" borderId="24" xfId="0" applyNumberFormat="1" applyFont="1" applyBorder="1" applyAlignment="1">
      <alignment horizontal="center" vertical="center"/>
    </xf>
    <xf numFmtId="4" fontId="6" fillId="0" borderId="24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4" fontId="0" fillId="0" borderId="0" xfId="0" applyNumberFormat="1"/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left" vertical="center"/>
    </xf>
    <xf numFmtId="43" fontId="20" fillId="0" borderId="0" xfId="2" applyFont="1" applyBorder="1" applyAlignment="1">
      <alignment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20" fillId="0" borderId="0" xfId="2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4" fillId="3" borderId="24" xfId="0" applyFont="1" applyFill="1" applyBorder="1" applyAlignment="1">
      <alignment vertical="center"/>
    </xf>
    <xf numFmtId="164" fontId="24" fillId="0" borderId="24" xfId="2" applyNumberFormat="1" applyFont="1" applyFill="1" applyBorder="1" applyAlignment="1">
      <alignment horizontal="right" vertical="center"/>
    </xf>
    <xf numFmtId="43" fontId="21" fillId="0" borderId="0" xfId="2" applyFont="1" applyBorder="1" applyAlignment="1">
      <alignment vertical="center"/>
    </xf>
    <xf numFmtId="164" fontId="25" fillId="0" borderId="24" xfId="2" applyNumberFormat="1" applyFont="1" applyFill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164" fontId="25" fillId="0" borderId="0" xfId="2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horizontal="left" vertical="center"/>
    </xf>
    <xf numFmtId="43" fontId="26" fillId="0" borderId="0" xfId="2" applyFont="1" applyBorder="1" applyAlignment="1">
      <alignment vertical="center"/>
    </xf>
    <xf numFmtId="164" fontId="24" fillId="0" borderId="30" xfId="2" applyNumberFormat="1" applyFont="1" applyFill="1" applyBorder="1" applyAlignment="1">
      <alignment horizontal="right" vertical="center"/>
    </xf>
    <xf numFmtId="164" fontId="25" fillId="0" borderId="30" xfId="2" applyNumberFormat="1" applyFont="1" applyFill="1" applyBorder="1" applyAlignment="1">
      <alignment horizontal="right" vertical="center"/>
    </xf>
    <xf numFmtId="164" fontId="24" fillId="0" borderId="33" xfId="2" applyNumberFormat="1" applyFont="1" applyFill="1" applyBorder="1" applyAlignment="1">
      <alignment horizontal="right" vertical="center"/>
    </xf>
    <xf numFmtId="164" fontId="24" fillId="0" borderId="36" xfId="2" applyNumberFormat="1" applyFont="1" applyFill="1" applyBorder="1" applyAlignment="1">
      <alignment horizontal="right" vertical="center"/>
    </xf>
    <xf numFmtId="49" fontId="21" fillId="4" borderId="20" xfId="0" applyNumberFormat="1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vertical="center" wrapText="1"/>
    </xf>
    <xf numFmtId="0" fontId="23" fillId="4" borderId="8" xfId="0" applyFont="1" applyFill="1" applyBorder="1"/>
    <xf numFmtId="49" fontId="21" fillId="0" borderId="37" xfId="0" applyNumberFormat="1" applyFont="1" applyBorder="1" applyAlignment="1">
      <alignment horizontal="left" vertical="center"/>
    </xf>
    <xf numFmtId="49" fontId="21" fillId="0" borderId="38" xfId="0" applyNumberFormat="1" applyFont="1" applyBorder="1" applyAlignment="1">
      <alignment horizontal="left" vertical="center"/>
    </xf>
    <xf numFmtId="49" fontId="20" fillId="0" borderId="38" xfId="0" applyNumberFormat="1" applyFont="1" applyBorder="1" applyAlignment="1">
      <alignment horizontal="left" vertical="center"/>
    </xf>
    <xf numFmtId="49" fontId="20" fillId="0" borderId="39" xfId="0" applyNumberFormat="1" applyFont="1" applyBorder="1" applyAlignment="1">
      <alignment horizontal="left" vertical="center"/>
    </xf>
    <xf numFmtId="0" fontId="24" fillId="3" borderId="26" xfId="0" applyFont="1" applyFill="1" applyBorder="1" applyAlignment="1">
      <alignment vertical="center"/>
    </xf>
    <xf numFmtId="164" fontId="24" fillId="0" borderId="28" xfId="2" applyNumberFormat="1" applyFont="1" applyFill="1" applyBorder="1" applyAlignment="1">
      <alignment horizontal="right" vertical="center"/>
    </xf>
    <xf numFmtId="0" fontId="24" fillId="0" borderId="31" xfId="0" applyFont="1" applyBorder="1" applyAlignment="1">
      <alignment horizontal="right" vertical="center"/>
    </xf>
    <xf numFmtId="0" fontId="24" fillId="0" borderId="24" xfId="0" applyFont="1" applyBorder="1" applyAlignment="1">
      <alignment vertical="center"/>
    </xf>
    <xf numFmtId="0" fontId="24" fillId="0" borderId="35" xfId="0" applyFont="1" applyBorder="1" applyAlignment="1">
      <alignment horizontal="right" vertical="center"/>
    </xf>
    <xf numFmtId="164" fontId="24" fillId="0" borderId="35" xfId="2" applyNumberFormat="1" applyFont="1" applyFill="1" applyBorder="1" applyAlignment="1">
      <alignment horizontal="right" vertical="center"/>
    </xf>
    <xf numFmtId="0" fontId="24" fillId="0" borderId="29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164" fontId="25" fillId="0" borderId="33" xfId="2" applyNumberFormat="1" applyFont="1" applyFill="1" applyBorder="1" applyAlignment="1">
      <alignment horizontal="right" vertical="center"/>
    </xf>
    <xf numFmtId="0" fontId="24" fillId="3" borderId="29" xfId="0" applyFont="1" applyFill="1" applyBorder="1" applyAlignment="1">
      <alignment vertical="center"/>
    </xf>
    <xf numFmtId="0" fontId="24" fillId="0" borderId="20" xfId="0" applyFont="1" applyBorder="1" applyAlignment="1">
      <alignment horizontal="right" vertical="center"/>
    </xf>
    <xf numFmtId="164" fontId="24" fillId="0" borderId="22" xfId="2" applyNumberFormat="1" applyFont="1" applyFill="1" applyBorder="1" applyAlignment="1">
      <alignment horizontal="right" vertical="center"/>
    </xf>
    <xf numFmtId="164" fontId="24" fillId="0" borderId="27" xfId="2" applyNumberFormat="1" applyFont="1" applyFill="1" applyBorder="1" applyAlignment="1">
      <alignment horizontal="right" vertical="center"/>
    </xf>
    <xf numFmtId="164" fontId="24" fillId="0" borderId="32" xfId="2" applyNumberFormat="1" applyFont="1" applyFill="1" applyBorder="1" applyAlignment="1">
      <alignment horizontal="right" vertical="center"/>
    </xf>
    <xf numFmtId="9" fontId="0" fillId="0" borderId="0" xfId="3" applyFont="1"/>
    <xf numFmtId="0" fontId="24" fillId="3" borderId="34" xfId="0" applyFont="1" applyFill="1" applyBorder="1" applyAlignment="1">
      <alignment vertical="center"/>
    </xf>
    <xf numFmtId="164" fontId="21" fillId="0" borderId="30" xfId="2" applyNumberFormat="1" applyFont="1" applyFill="1" applyBorder="1" applyAlignment="1">
      <alignment horizontal="right" vertical="center"/>
    </xf>
    <xf numFmtId="164" fontId="20" fillId="0" borderId="30" xfId="2" applyNumberFormat="1" applyFont="1" applyFill="1" applyBorder="1" applyAlignment="1">
      <alignment horizontal="right" vertical="center"/>
    </xf>
    <xf numFmtId="0" fontId="25" fillId="3" borderId="29" xfId="0" applyFont="1" applyFill="1" applyBorder="1" applyAlignment="1">
      <alignment vertical="center"/>
    </xf>
    <xf numFmtId="0" fontId="2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10" xfId="2" applyNumberFormat="1" applyFont="1" applyFill="1" applyBorder="1" applyAlignment="1">
      <alignment horizontal="right" vertical="center" wrapText="1"/>
    </xf>
    <xf numFmtId="0" fontId="25" fillId="0" borderId="29" xfId="0" applyFont="1" applyBorder="1" applyAlignment="1">
      <alignment vertical="top" wrapText="1"/>
    </xf>
    <xf numFmtId="0" fontId="25" fillId="0" borderId="3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4" fontId="6" fillId="0" borderId="24" xfId="2" applyNumberFormat="1" applyFont="1" applyFill="1" applyBorder="1" applyAlignment="1">
      <alignment horizontal="right"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4" fontId="6" fillId="0" borderId="30" xfId="2" applyNumberFormat="1" applyFont="1" applyFill="1" applyBorder="1" applyAlignment="1">
      <alignment horizontal="right" vertical="center" wrapText="1"/>
    </xf>
    <xf numFmtId="4" fontId="5" fillId="0" borderId="24" xfId="2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justify" vertical="center" wrapText="1"/>
    </xf>
    <xf numFmtId="0" fontId="5" fillId="0" borderId="31" xfId="0" applyFont="1" applyBorder="1" applyAlignment="1">
      <alignment vertical="center" wrapText="1"/>
    </xf>
    <xf numFmtId="0" fontId="0" fillId="0" borderId="30" xfId="0" applyBorder="1"/>
    <xf numFmtId="9" fontId="6" fillId="0" borderId="30" xfId="3" applyFont="1" applyBorder="1" applyAlignment="1">
      <alignment horizontal="center" vertical="center" wrapText="1"/>
    </xf>
    <xf numFmtId="4" fontId="5" fillId="0" borderId="32" xfId="2" applyNumberFormat="1" applyFont="1" applyFill="1" applyBorder="1" applyAlignment="1">
      <alignment horizontal="right" vertical="center" wrapText="1"/>
    </xf>
    <xf numFmtId="9" fontId="6" fillId="0" borderId="33" xfId="3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vertical="center" wrapText="1"/>
    </xf>
    <xf numFmtId="0" fontId="11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2" fillId="0" borderId="29" xfId="0" applyFont="1" applyBorder="1" applyAlignment="1">
      <alignment horizontal="justify" vertical="center" wrapText="1"/>
    </xf>
    <xf numFmtId="0" fontId="25" fillId="0" borderId="30" xfId="0" applyFont="1" applyBorder="1" applyAlignment="1">
      <alignment vertical="top" wrapText="1"/>
    </xf>
    <xf numFmtId="0" fontId="24" fillId="0" borderId="31" xfId="0" applyFont="1" applyBorder="1" applyAlignment="1">
      <alignment horizontal="right" vertical="top" wrapText="1"/>
    </xf>
    <xf numFmtId="164" fontId="24" fillId="0" borderId="33" xfId="0" applyNumberFormat="1" applyFont="1" applyBorder="1" applyAlignment="1">
      <alignment vertical="top" wrapText="1"/>
    </xf>
    <xf numFmtId="0" fontId="27" fillId="0" borderId="0" xfId="0" applyFont="1"/>
    <xf numFmtId="4" fontId="6" fillId="0" borderId="24" xfId="0" applyNumberFormat="1" applyFont="1" applyBorder="1"/>
    <xf numFmtId="4" fontId="6" fillId="0" borderId="24" xfId="0" applyNumberFormat="1" applyFont="1" applyBorder="1" applyAlignment="1">
      <alignment vertical="center"/>
    </xf>
    <xf numFmtId="0" fontId="6" fillId="0" borderId="29" xfId="0" applyFont="1" applyBorder="1"/>
    <xf numFmtId="0" fontId="5" fillId="0" borderId="31" xfId="0" applyFont="1" applyBorder="1" applyAlignment="1">
      <alignment horizontal="left"/>
    </xf>
    <xf numFmtId="4" fontId="5" fillId="0" borderId="32" xfId="0" applyNumberFormat="1" applyFont="1" applyBorder="1"/>
    <xf numFmtId="4" fontId="5" fillId="0" borderId="33" xfId="0" applyNumberFormat="1" applyFont="1" applyBorder="1"/>
    <xf numFmtId="0" fontId="6" fillId="0" borderId="34" xfId="0" applyFont="1" applyBorder="1"/>
    <xf numFmtId="4" fontId="6" fillId="0" borderId="35" xfId="0" applyNumberFormat="1" applyFont="1" applyBorder="1"/>
    <xf numFmtId="4" fontId="6" fillId="0" borderId="36" xfId="0" applyNumberFormat="1" applyFont="1" applyBorder="1"/>
    <xf numFmtId="4" fontId="6" fillId="0" borderId="30" xfId="0" applyNumberFormat="1" applyFont="1" applyBorder="1"/>
    <xf numFmtId="4" fontId="6" fillId="0" borderId="30" xfId="0" applyNumberFormat="1" applyFont="1" applyBorder="1" applyAlignment="1">
      <alignment vertical="center"/>
    </xf>
    <xf numFmtId="0" fontId="4" fillId="0" borderId="0" xfId="0" applyFont="1" applyAlignment="1">
      <alignment horizontal="justify" wrapText="1"/>
    </xf>
    <xf numFmtId="0" fontId="20" fillId="0" borderId="0" xfId="0" applyFont="1" applyAlignment="1">
      <alignment vertical="center" wrapText="1"/>
    </xf>
    <xf numFmtId="43" fontId="28" fillId="0" borderId="0" xfId="2" applyFont="1" applyBorder="1" applyAlignment="1">
      <alignment vertical="center"/>
    </xf>
    <xf numFmtId="0" fontId="29" fillId="0" borderId="0" xfId="0" applyFont="1"/>
    <xf numFmtId="0" fontId="2" fillId="0" borderId="0" xfId="0" applyFont="1" applyAlignment="1">
      <alignment horizontal="justify" vertical="center" wrapText="1"/>
    </xf>
    <xf numFmtId="0" fontId="4" fillId="5" borderId="0" xfId="0" applyFont="1" applyFill="1"/>
    <xf numFmtId="0" fontId="30" fillId="5" borderId="0" xfId="0" applyFont="1" applyFill="1"/>
    <xf numFmtId="164" fontId="11" fillId="0" borderId="1" xfId="2" applyNumberFormat="1" applyFont="1" applyFill="1" applyBorder="1" applyAlignment="1">
      <alignment horizontal="right" vertical="center"/>
    </xf>
    <xf numFmtId="164" fontId="24" fillId="0" borderId="44" xfId="2" applyNumberFormat="1" applyFont="1" applyFill="1" applyBorder="1" applyAlignment="1">
      <alignment horizontal="right" vertical="center"/>
    </xf>
    <xf numFmtId="164" fontId="11" fillId="0" borderId="24" xfId="2" applyNumberFormat="1" applyFont="1" applyFill="1" applyBorder="1" applyAlignment="1">
      <alignment horizontal="right" vertical="center"/>
    </xf>
    <xf numFmtId="164" fontId="24" fillId="0" borderId="45" xfId="2" applyNumberFormat="1" applyFont="1" applyFill="1" applyBorder="1" applyAlignment="1">
      <alignment horizontal="right" vertical="center"/>
    </xf>
    <xf numFmtId="164" fontId="25" fillId="0" borderId="36" xfId="2" applyNumberFormat="1" applyFont="1" applyFill="1" applyBorder="1" applyAlignment="1">
      <alignment horizontal="right" vertical="center"/>
    </xf>
    <xf numFmtId="164" fontId="25" fillId="0" borderId="42" xfId="2" applyNumberFormat="1" applyFont="1" applyFill="1" applyBorder="1" applyAlignment="1">
      <alignment horizontal="right" vertical="center"/>
    </xf>
    <xf numFmtId="164" fontId="25" fillId="0" borderId="45" xfId="2" applyNumberFormat="1" applyFont="1" applyFill="1" applyBorder="1" applyAlignment="1">
      <alignment horizontal="right" vertical="center"/>
    </xf>
    <xf numFmtId="164" fontId="11" fillId="0" borderId="30" xfId="2" applyNumberFormat="1" applyFont="1" applyFill="1" applyBorder="1" applyAlignment="1">
      <alignment horizontal="right" vertical="center"/>
    </xf>
    <xf numFmtId="164" fontId="25" fillId="0" borderId="46" xfId="2" applyNumberFormat="1" applyFont="1" applyFill="1" applyBorder="1" applyAlignment="1">
      <alignment horizontal="right" vertical="center"/>
    </xf>
    <xf numFmtId="164" fontId="24" fillId="0" borderId="5" xfId="2" applyNumberFormat="1" applyFont="1" applyFill="1" applyBorder="1" applyAlignment="1">
      <alignment horizontal="right" vertical="center"/>
    </xf>
    <xf numFmtId="164" fontId="25" fillId="0" borderId="35" xfId="2" applyNumberFormat="1" applyFont="1" applyFill="1" applyBorder="1" applyAlignment="1">
      <alignment horizontal="right" vertical="center"/>
    </xf>
    <xf numFmtId="164" fontId="1" fillId="0" borderId="24" xfId="2" applyNumberFormat="1" applyFont="1" applyFill="1" applyBorder="1" applyAlignment="1">
      <alignment horizontal="right" vertical="center"/>
    </xf>
    <xf numFmtId="0" fontId="24" fillId="3" borderId="40" xfId="0" applyFont="1" applyFill="1" applyBorder="1" applyAlignment="1">
      <alignment vertical="center"/>
    </xf>
    <xf numFmtId="0" fontId="5" fillId="0" borderId="41" xfId="0" applyFont="1" applyBorder="1" applyAlignment="1">
      <alignment vertical="center" wrapText="1"/>
    </xf>
    <xf numFmtId="0" fontId="24" fillId="3" borderId="41" xfId="0" applyFont="1" applyFill="1" applyBorder="1" applyAlignment="1">
      <alignment vertical="center"/>
    </xf>
    <xf numFmtId="10" fontId="6" fillId="0" borderId="30" xfId="3" applyNumberFormat="1" applyFont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right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justify" vertical="top" wrapText="1"/>
    </xf>
    <xf numFmtId="0" fontId="28" fillId="0" borderId="0" xfId="0" applyFont="1" applyAlignment="1">
      <alignment horizontal="center" vertical="center" wrapText="1"/>
    </xf>
    <xf numFmtId="4" fontId="6" fillId="0" borderId="2" xfId="0" applyNumberFormat="1" applyFont="1" applyBorder="1"/>
    <xf numFmtId="4" fontId="6" fillId="0" borderId="9" xfId="0" applyNumberFormat="1" applyFont="1" applyBorder="1"/>
    <xf numFmtId="4" fontId="6" fillId="0" borderId="2" xfId="0" applyNumberFormat="1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164" fontId="11" fillId="0" borderId="36" xfId="2" applyNumberFormat="1" applyFont="1" applyFill="1" applyBorder="1" applyAlignment="1">
      <alignment horizontal="right" vertical="center"/>
    </xf>
    <xf numFmtId="0" fontId="11" fillId="0" borderId="29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49" xfId="0" applyFont="1" applyBorder="1"/>
    <xf numFmtId="4" fontId="6" fillId="0" borderId="44" xfId="0" applyNumberFormat="1" applyFont="1" applyBorder="1"/>
    <xf numFmtId="4" fontId="6" fillId="0" borderId="45" xfId="0" applyNumberFormat="1" applyFont="1" applyBorder="1"/>
    <xf numFmtId="49" fontId="28" fillId="0" borderId="15" xfId="0" applyNumberFormat="1" applyFont="1" applyBorder="1" applyAlignment="1">
      <alignment horizontal="justify" vertical="center" wrapText="1"/>
    </xf>
    <xf numFmtId="0" fontId="28" fillId="0" borderId="3" xfId="0" applyFont="1" applyBorder="1" applyAlignment="1">
      <alignment horizontal="justify"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9" fontId="28" fillId="0" borderId="7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31" fillId="0" borderId="3" xfId="0" applyFont="1" applyBorder="1" applyAlignment="1">
      <alignment horizontal="justify" vertical="center" wrapText="1"/>
    </xf>
    <xf numFmtId="49" fontId="31" fillId="0" borderId="15" xfId="0" applyNumberFormat="1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/>
    <xf numFmtId="4" fontId="6" fillId="0" borderId="0" xfId="0" applyNumberFormat="1" applyFont="1" applyAlignment="1">
      <alignment vertical="center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34" xfId="0" applyFont="1" applyBorder="1"/>
    <xf numFmtId="0" fontId="5" fillId="0" borderId="29" xfId="0" applyFont="1" applyBorder="1"/>
    <xf numFmtId="0" fontId="5" fillId="0" borderId="31" xfId="0" applyFont="1" applyBorder="1" applyAlignment="1">
      <alignment horizontal="right"/>
    </xf>
    <xf numFmtId="4" fontId="4" fillId="0" borderId="0" xfId="0" applyNumberFormat="1" applyFont="1"/>
    <xf numFmtId="0" fontId="24" fillId="0" borderId="26" xfId="0" applyFont="1" applyBorder="1" applyAlignment="1">
      <alignment vertical="center"/>
    </xf>
    <xf numFmtId="165" fontId="32" fillId="0" borderId="0" xfId="0" applyNumberFormat="1" applyFont="1" applyAlignment="1">
      <alignment vertical="top" wrapText="1"/>
    </xf>
    <xf numFmtId="165" fontId="0" fillId="0" borderId="0" xfId="0" applyNumberFormat="1"/>
    <xf numFmtId="164" fontId="0" fillId="0" borderId="0" xfId="0" applyNumberFormat="1"/>
    <xf numFmtId="10" fontId="6" fillId="0" borderId="30" xfId="3" applyNumberFormat="1" applyFont="1" applyFill="1" applyBorder="1" applyAlignment="1">
      <alignment horizontal="center" vertical="center" wrapText="1"/>
    </xf>
    <xf numFmtId="9" fontId="6" fillId="0" borderId="30" xfId="3" applyFont="1" applyFill="1" applyBorder="1" applyAlignment="1">
      <alignment horizontal="center" vertical="center" wrapText="1"/>
    </xf>
    <xf numFmtId="9" fontId="6" fillId="0" borderId="33" xfId="3" applyFont="1" applyFill="1" applyBorder="1" applyAlignment="1">
      <alignment horizontal="center" vertical="center" wrapText="1"/>
    </xf>
    <xf numFmtId="0" fontId="6" fillId="0" borderId="38" xfId="0" applyFont="1" applyBorder="1"/>
    <xf numFmtId="0" fontId="6" fillId="0" borderId="37" xfId="0" applyFont="1" applyBorder="1"/>
    <xf numFmtId="4" fontId="6" fillId="0" borderId="51" xfId="0" applyNumberFormat="1" applyFont="1" applyBorder="1"/>
    <xf numFmtId="4" fontId="6" fillId="0" borderId="52" xfId="0" applyNumberFormat="1" applyFont="1" applyBorder="1"/>
    <xf numFmtId="164" fontId="11" fillId="0" borderId="27" xfId="2" applyNumberFormat="1" applyFont="1" applyFill="1" applyBorder="1" applyAlignment="1">
      <alignment horizontal="right" vertical="center"/>
    </xf>
    <xf numFmtId="0" fontId="30" fillId="0" borderId="0" xfId="0" applyFont="1"/>
    <xf numFmtId="0" fontId="19" fillId="5" borderId="0" xfId="0" applyFont="1" applyFill="1"/>
    <xf numFmtId="2" fontId="5" fillId="0" borderId="30" xfId="0" applyNumberFormat="1" applyFont="1" applyBorder="1" applyAlignment="1">
      <alignment vertical="center" wrapText="1"/>
    </xf>
    <xf numFmtId="0" fontId="5" fillId="0" borderId="29" xfId="0" applyFont="1" applyBorder="1" applyAlignment="1">
      <alignment horizontal="justify" vertical="top" wrapText="1"/>
    </xf>
    <xf numFmtId="4" fontId="6" fillId="0" borderId="30" xfId="2" applyNumberFormat="1" applyFont="1" applyFill="1" applyBorder="1" applyAlignment="1">
      <alignment horizontal="right" vertical="top" wrapText="1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/>
    </xf>
    <xf numFmtId="49" fontId="5" fillId="6" borderId="19" xfId="0" applyNumberFormat="1" applyFont="1" applyFill="1" applyBorder="1" applyAlignment="1">
      <alignment horizontal="center" vertical="center" wrapText="1"/>
    </xf>
    <xf numFmtId="0" fontId="23" fillId="6" borderId="34" xfId="0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49" fontId="5" fillId="6" borderId="22" xfId="0" applyNumberFormat="1" applyFont="1" applyFill="1" applyBorder="1" applyAlignment="1">
      <alignment horizontal="center" vertical="center" wrapText="1"/>
    </xf>
    <xf numFmtId="0" fontId="23" fillId="6" borderId="7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49" fontId="5" fillId="6" borderId="48" xfId="0" applyNumberFormat="1" applyFont="1" applyFill="1" applyBorder="1" applyAlignment="1">
      <alignment horizontal="center" vertical="center" wrapText="1"/>
    </xf>
    <xf numFmtId="49" fontId="5" fillId="6" borderId="50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/>
    </xf>
    <xf numFmtId="49" fontId="5" fillId="6" borderId="21" xfId="0" applyNumberFormat="1" applyFont="1" applyFill="1" applyBorder="1" applyAlignment="1">
      <alignment horizontal="center" vertical="center" wrapText="1"/>
    </xf>
    <xf numFmtId="4" fontId="2" fillId="7" borderId="3" xfId="0" applyNumberFormat="1" applyFont="1" applyFill="1" applyBorder="1" applyAlignment="1">
      <alignment horizontal="right" vertical="center" wrapText="1"/>
    </xf>
    <xf numFmtId="4" fontId="1" fillId="7" borderId="3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29" fillId="0" borderId="0" xfId="0" applyFont="1" applyAlignment="1">
      <alignment horizontal="justify" vertical="top" wrapText="1"/>
    </xf>
    <xf numFmtId="0" fontId="2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justify" vertical="top" wrapText="1"/>
    </xf>
    <xf numFmtId="0" fontId="7" fillId="6" borderId="12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0" borderId="0" xfId="0" applyFont="1" applyAlignment="1">
      <alignment horizontal="justify" wrapText="1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4" fillId="0" borderId="0" xfId="0" applyFont="1" applyAlignment="1">
      <alignment horizontal="justify" vertical="top" wrapText="1"/>
    </xf>
    <xf numFmtId="0" fontId="1" fillId="0" borderId="18" xfId="0" applyFont="1" applyBorder="1" applyAlignment="1">
      <alignment horizontal="justify" vertical="center" wrapText="1"/>
    </xf>
    <xf numFmtId="0" fontId="2" fillId="7" borderId="7" xfId="0" applyFont="1" applyFill="1" applyBorder="1" applyAlignment="1">
      <alignment horizontal="justify"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justify" vertical="center" wrapText="1"/>
    </xf>
    <xf numFmtId="0" fontId="10" fillId="4" borderId="23" xfId="0" applyFont="1" applyFill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4" fillId="0" borderId="0" xfId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1" applyFont="1" applyFill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0" fillId="0" borderId="0" xfId="0" applyFont="1" applyAlignment="1">
      <alignment vertical="top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182562</xdr:colOff>
      <xdr:row>22</xdr:row>
      <xdr:rowOff>0</xdr:rowOff>
    </xdr:from>
    <xdr:to>
      <xdr:col>3</xdr:col>
      <xdr:colOff>1333500</xdr:colOff>
      <xdr:row>32</xdr:row>
      <xdr:rowOff>46892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CFFEDDF4-7DF1-4B33-A84E-DC5D1A08A0E5}"/>
            </a:ext>
          </a:extLst>
        </xdr:cNvPr>
        <xdr:cNvGrpSpPr/>
      </xdr:nvGrpSpPr>
      <xdr:grpSpPr>
        <a:xfrm>
          <a:off x="182562" y="4519246"/>
          <a:ext cx="5623292" cy="1863969"/>
          <a:chOff x="565142" y="21379"/>
          <a:chExt cx="7834172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343372AC-D9F3-4C7C-8B98-BCE409879DB8}"/>
              </a:ext>
            </a:extLst>
          </xdr:cNvPr>
          <xdr:cNvSpPr txBox="1"/>
        </xdr:nvSpPr>
        <xdr:spPr>
          <a:xfrm>
            <a:off x="2216857" y="733692"/>
            <a:ext cx="4117812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DRA.</a:t>
            </a:r>
            <a:r>
              <a:rPr lang="es-MX" sz="800" b="1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Comisionado</a:t>
            </a:r>
            <a:r>
              <a:rPr lang="es-MX" sz="8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de Hacienda</a:t>
            </a:r>
            <a:r>
              <a:rPr lang="es-MX" sz="8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/ Salud</a:t>
            </a:r>
            <a:r>
              <a:rPr lang="es-MX" sz="8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Pública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96ADD744-AEC9-4E8E-8977-71109A54FE22}"/>
              </a:ext>
            </a:extLst>
          </xdr:cNvPr>
          <xdr:cNvSpPr txBox="1"/>
        </xdr:nvSpPr>
        <xdr:spPr>
          <a:xfrm>
            <a:off x="2902279" y="28727"/>
            <a:ext cx="3375039" cy="1959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ING.</a:t>
            </a:r>
            <a:r>
              <a:rPr lang="es-MX" sz="800" b="1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MARIO ALBERTO LÓPEZ GÁMEZ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Presidente</a:t>
            </a:r>
            <a:r>
              <a:rPr lang="es-MX" sz="8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Municipal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E397DDE2-1904-4557-BFB2-5864A978F9A5}"/>
              </a:ext>
            </a:extLst>
          </xdr:cNvPr>
          <xdr:cNvSpPr txBox="1"/>
        </xdr:nvSpPr>
        <xdr:spPr>
          <a:xfrm>
            <a:off x="565142" y="398612"/>
            <a:ext cx="3739297" cy="149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C.P. HECTOR MANUEL</a:t>
            </a:r>
            <a:r>
              <a:rPr lang="es-MX" sz="800" b="1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RÁBAGO SALAZAR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Contralor</a:t>
            </a:r>
            <a:r>
              <a:rPr lang="es-MX" sz="8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Municipal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41A03AAB-4933-47FB-A321-C9A1AA89A0B3}"/>
              </a:ext>
            </a:extLst>
          </xdr:cNvPr>
          <xdr:cNvSpPr txBox="1"/>
        </xdr:nvSpPr>
        <xdr:spPr>
          <a:xfrm>
            <a:off x="5061477" y="396732"/>
            <a:ext cx="3321780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C.P.</a:t>
            </a:r>
            <a:r>
              <a:rPr lang="es-MX" sz="800" b="1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JORGE OMAR GONZÁLEZ ALMAGUER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Tesorero</a:t>
            </a:r>
            <a:r>
              <a:rPr lang="es-MX" sz="800" baseline="0">
                <a:solidFill>
                  <a:srgbClr val="000000"/>
                </a:solidFill>
                <a:effectLst/>
                <a:latin typeface="Arial" panose="020B0604020202020204" pitchFamily="34" charset="0"/>
                <a:ea typeface="Times New Roman"/>
                <a:cs typeface="Arial" panose="020B0604020202020204" pitchFamily="34" charset="0"/>
              </a:rPr>
              <a:t> Municipal</a:t>
            </a:r>
            <a:endParaRPr lang="es-MX" sz="8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AADC42A9-9402-4DA8-B05E-50AF79370020}"/>
              </a:ext>
            </a:extLst>
          </xdr:cNvPr>
          <xdr:cNvCxnSpPr/>
        </xdr:nvCxnSpPr>
        <xdr:spPr>
          <a:xfrm>
            <a:off x="2962422" y="21379"/>
            <a:ext cx="324607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1BA75D44-FC87-4F6C-BC47-CE83C4FB2D1B}"/>
              </a:ext>
            </a:extLst>
          </xdr:cNvPr>
          <xdr:cNvCxnSpPr/>
        </xdr:nvCxnSpPr>
        <xdr:spPr>
          <a:xfrm flipV="1">
            <a:off x="2618315" y="717055"/>
            <a:ext cx="336078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7D8289AE-9B99-405B-B303-31F6518ED6CC}"/>
              </a:ext>
            </a:extLst>
          </xdr:cNvPr>
          <xdr:cNvCxnSpPr/>
        </xdr:nvCxnSpPr>
        <xdr:spPr>
          <a:xfrm>
            <a:off x="691315" y="405961"/>
            <a:ext cx="3532832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D2820669-6415-41CE-BA2E-1EE4B136206A}"/>
              </a:ext>
            </a:extLst>
          </xdr:cNvPr>
          <xdr:cNvCxnSpPr/>
        </xdr:nvCxnSpPr>
        <xdr:spPr>
          <a:xfrm>
            <a:off x="5050005" y="398612"/>
            <a:ext cx="3349309" cy="489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175845</xdr:rowOff>
    </xdr:from>
    <xdr:to>
      <xdr:col>2</xdr:col>
      <xdr:colOff>1128346</xdr:colOff>
      <xdr:row>35</xdr:row>
      <xdr:rowOff>123825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862D7D15-80B7-4CC4-BFB3-5686473E61A7}"/>
            </a:ext>
          </a:extLst>
        </xdr:cNvPr>
        <xdr:cNvGrpSpPr/>
      </xdr:nvGrpSpPr>
      <xdr:grpSpPr>
        <a:xfrm>
          <a:off x="785446" y="4273060"/>
          <a:ext cx="5641731" cy="2491888"/>
          <a:chOff x="565143" y="18062"/>
          <a:chExt cx="8205354" cy="864584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6313F6B9-0AEB-26EB-B770-DC0954A3675E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8A91672F-3BA4-E4EE-2348-8908C9D5EC7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E58117A8-7691-10F7-1B92-E689852EF128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CACD0B0D-00A5-DF49-7DD2-768A88022355}"/>
              </a:ext>
            </a:extLst>
          </xdr:cNvPr>
          <xdr:cNvSpPr txBox="1"/>
        </xdr:nvSpPr>
        <xdr:spPr>
          <a:xfrm>
            <a:off x="5016984" y="396732"/>
            <a:ext cx="3607483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A1858582-E901-CED8-C9FD-ADFFB18CEB4D}"/>
              </a:ext>
            </a:extLst>
          </xdr:cNvPr>
          <xdr:cNvCxnSpPr/>
        </xdr:nvCxnSpPr>
        <xdr:spPr>
          <a:xfrm flipV="1">
            <a:off x="2980672" y="18062"/>
            <a:ext cx="3155143" cy="331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E5AE435A-0055-6A1F-FA06-C472307986E6}"/>
              </a:ext>
            </a:extLst>
          </xdr:cNvPr>
          <xdr:cNvCxnSpPr/>
        </xdr:nvCxnSpPr>
        <xdr:spPr>
          <a:xfrm flipV="1">
            <a:off x="2709118" y="719547"/>
            <a:ext cx="3405675" cy="48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F3F28009-82A9-3260-BA5E-91A47758FAE5}"/>
              </a:ext>
            </a:extLst>
          </xdr:cNvPr>
          <xdr:cNvCxnSpPr/>
        </xdr:nvCxnSpPr>
        <xdr:spPr>
          <a:xfrm flipV="1">
            <a:off x="849380" y="396168"/>
            <a:ext cx="3331444" cy="221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124DBA1-4BDD-0F90-444B-36888335EA7B}"/>
              </a:ext>
            </a:extLst>
          </xdr:cNvPr>
          <xdr:cNvCxnSpPr/>
        </xdr:nvCxnSpPr>
        <xdr:spPr>
          <a:xfrm>
            <a:off x="5043399" y="399054"/>
            <a:ext cx="3727098" cy="33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10584</xdr:rowOff>
    </xdr:from>
    <xdr:to>
      <xdr:col>2</xdr:col>
      <xdr:colOff>639764</xdr:colOff>
      <xdr:row>35</xdr:row>
      <xdr:rowOff>123825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ED2FA09D-AA8C-4BC8-B6C1-5CC65CAA713D}"/>
            </a:ext>
          </a:extLst>
        </xdr:cNvPr>
        <xdr:cNvGrpSpPr/>
      </xdr:nvGrpSpPr>
      <xdr:grpSpPr>
        <a:xfrm>
          <a:off x="787400" y="4341284"/>
          <a:ext cx="5237164" cy="2507191"/>
          <a:chOff x="565143" y="24980"/>
          <a:chExt cx="8059326" cy="857666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3662BFE9-9A76-8A4D-5E43-76968B85FCC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01C6F615-C8F5-DAEC-0BCE-5336842A302C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FB9744B8-4E86-C4E7-0C78-CAAC882FE727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57DA1383-A8F7-4F57-9D37-7BDD85656DAA}"/>
              </a:ext>
            </a:extLst>
          </xdr:cNvPr>
          <xdr:cNvSpPr txBox="1"/>
        </xdr:nvSpPr>
        <xdr:spPr>
          <a:xfrm>
            <a:off x="4735056" y="396732"/>
            <a:ext cx="3889413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C.P. 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02783F86-7B4C-B5AF-1BEE-BB31B62CAC26}"/>
              </a:ext>
            </a:extLst>
          </xdr:cNvPr>
          <xdr:cNvCxnSpPr/>
        </xdr:nvCxnSpPr>
        <xdr:spPr>
          <a:xfrm flipV="1">
            <a:off x="2773845" y="24980"/>
            <a:ext cx="351759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08E05EC6-2D60-540D-FAB1-31CFF80FCB23}"/>
              </a:ext>
            </a:extLst>
          </xdr:cNvPr>
          <xdr:cNvCxnSpPr/>
        </xdr:nvCxnSpPr>
        <xdr:spPr>
          <a:xfrm flipV="1">
            <a:off x="2605288" y="719898"/>
            <a:ext cx="3557833" cy="4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746924D5-A2C5-3700-6883-807517A6A18D}"/>
              </a:ext>
            </a:extLst>
          </xdr:cNvPr>
          <xdr:cNvCxnSpPr/>
        </xdr:nvCxnSpPr>
        <xdr:spPr>
          <a:xfrm flipV="1">
            <a:off x="711775" y="395843"/>
            <a:ext cx="3614759" cy="18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85BEFCA6-94CC-13A4-4D8B-AE300334DA6E}"/>
              </a:ext>
            </a:extLst>
          </xdr:cNvPr>
          <xdr:cNvCxnSpPr/>
        </xdr:nvCxnSpPr>
        <xdr:spPr>
          <a:xfrm>
            <a:off x="4743899" y="399054"/>
            <a:ext cx="3835487" cy="353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867751</xdr:colOff>
      <xdr:row>26</xdr:row>
      <xdr:rowOff>68386</xdr:rowOff>
    </xdr:from>
    <xdr:to>
      <xdr:col>4</xdr:col>
      <xdr:colOff>584567</xdr:colOff>
      <xdr:row>40</xdr:row>
      <xdr:rowOff>9525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18894753-B1DC-44EB-8DE7-710C261EEB0E}"/>
            </a:ext>
          </a:extLst>
        </xdr:cNvPr>
        <xdr:cNvGrpSpPr/>
      </xdr:nvGrpSpPr>
      <xdr:grpSpPr>
        <a:xfrm>
          <a:off x="1653197" y="5162063"/>
          <a:ext cx="5613524" cy="2485047"/>
          <a:chOff x="565143" y="18721"/>
          <a:chExt cx="8059325" cy="86392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BB0F98AA-75DC-7496-AA6A-810994BBDA0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9AE886DB-2DA2-C419-FC2B-8DE7A28CE56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9B955B86-DEDB-73E2-9B3E-356E5042443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7631228F-1A17-2BFE-F933-50092E383482}"/>
              </a:ext>
            </a:extLst>
          </xdr:cNvPr>
          <xdr:cNvSpPr txBox="1"/>
        </xdr:nvSpPr>
        <xdr:spPr>
          <a:xfrm>
            <a:off x="4980768" y="396732"/>
            <a:ext cx="3643700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1C6DF50A-053E-536E-D571-2AE5D2FB25A8}"/>
              </a:ext>
            </a:extLst>
          </xdr:cNvPr>
          <xdr:cNvCxnSpPr/>
        </xdr:nvCxnSpPr>
        <xdr:spPr>
          <a:xfrm flipV="1">
            <a:off x="2949800" y="18721"/>
            <a:ext cx="3128286" cy="99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9BAAD97F-B72F-2A7C-1F7B-C77C9D23DE18}"/>
              </a:ext>
            </a:extLst>
          </xdr:cNvPr>
          <xdr:cNvCxnSpPr/>
        </xdr:nvCxnSpPr>
        <xdr:spPr>
          <a:xfrm>
            <a:off x="2688109" y="721695"/>
            <a:ext cx="3245325" cy="484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D2AD9702-13C7-0634-AE20-156C8B74ADBA}"/>
              </a:ext>
            </a:extLst>
          </xdr:cNvPr>
          <xdr:cNvCxnSpPr/>
        </xdr:nvCxnSpPr>
        <xdr:spPr>
          <a:xfrm>
            <a:off x="866129" y="405015"/>
            <a:ext cx="3235053" cy="25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0C23CCA2-7648-A0E1-6563-DD71686044DA}"/>
              </a:ext>
            </a:extLst>
          </xdr:cNvPr>
          <xdr:cNvCxnSpPr/>
        </xdr:nvCxnSpPr>
        <xdr:spPr>
          <a:xfrm flipV="1">
            <a:off x="5138922" y="400878"/>
            <a:ext cx="3336244" cy="149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159239</xdr:colOff>
      <xdr:row>22</xdr:row>
      <xdr:rowOff>9769</xdr:rowOff>
    </xdr:from>
    <xdr:to>
      <xdr:col>2</xdr:col>
      <xdr:colOff>799002</xdr:colOff>
      <xdr:row>35</xdr:row>
      <xdr:rowOff>124314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B3400CD2-C905-4D95-835C-CFEFDB941167}"/>
            </a:ext>
          </a:extLst>
        </xdr:cNvPr>
        <xdr:cNvGrpSpPr/>
      </xdr:nvGrpSpPr>
      <xdr:grpSpPr>
        <a:xfrm>
          <a:off x="944685" y="4265246"/>
          <a:ext cx="5545871" cy="2476745"/>
          <a:chOff x="565143" y="22874"/>
          <a:chExt cx="8059324" cy="859772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933DE992-1406-6E30-6FBA-B34EE73FB85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D607BB33-6FB1-20DC-4273-C22A8A3C7805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B0109315-5D0E-6BD2-0498-911A500FA720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5AE05560-DA56-87B5-CCE6-81A706F93E09}"/>
              </a:ext>
            </a:extLst>
          </xdr:cNvPr>
          <xdr:cNvSpPr txBox="1"/>
        </xdr:nvSpPr>
        <xdr:spPr>
          <a:xfrm>
            <a:off x="4981679" y="396732"/>
            <a:ext cx="3642788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453D4CDC-83E1-A7EB-B3C1-522D1889ED17}"/>
              </a:ext>
            </a:extLst>
          </xdr:cNvPr>
          <xdr:cNvCxnSpPr/>
        </xdr:nvCxnSpPr>
        <xdr:spPr>
          <a:xfrm flipV="1">
            <a:off x="2813752" y="22874"/>
            <a:ext cx="3341359" cy="16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111F1C01-F886-8A1E-C823-435A5D9B8A43}"/>
              </a:ext>
            </a:extLst>
          </xdr:cNvPr>
          <xdr:cNvCxnSpPr/>
        </xdr:nvCxnSpPr>
        <xdr:spPr>
          <a:xfrm flipV="1">
            <a:off x="2801184" y="717404"/>
            <a:ext cx="3179327" cy="96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8039AC52-EAF5-E7C3-505C-1A7BFEFDE6C1}"/>
              </a:ext>
            </a:extLst>
          </xdr:cNvPr>
          <xdr:cNvCxnSpPr/>
        </xdr:nvCxnSpPr>
        <xdr:spPr>
          <a:xfrm>
            <a:off x="863925" y="408337"/>
            <a:ext cx="3412499" cy="168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613DBFCD-2133-3918-D725-53DC77D23AD1}"/>
              </a:ext>
            </a:extLst>
          </xdr:cNvPr>
          <xdr:cNvCxnSpPr/>
        </xdr:nvCxnSpPr>
        <xdr:spPr>
          <a:xfrm>
            <a:off x="5098348" y="400716"/>
            <a:ext cx="3445280" cy="597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26</xdr:row>
      <xdr:rowOff>0</xdr:rowOff>
    </xdr:from>
    <xdr:to>
      <xdr:col>2</xdr:col>
      <xdr:colOff>1000124</xdr:colOff>
      <xdr:row>39</xdr:row>
      <xdr:rowOff>123825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6C3A3F3E-53B4-4BD9-A797-908FD96B974A}"/>
            </a:ext>
          </a:extLst>
        </xdr:cNvPr>
        <xdr:cNvGrpSpPr/>
      </xdr:nvGrpSpPr>
      <xdr:grpSpPr>
        <a:xfrm>
          <a:off x="911224" y="4933950"/>
          <a:ext cx="5784850" cy="2517775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883E256F-3788-2A8C-93C4-ABA950F40919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53523EBA-8A08-8D5C-3A08-59DA53EBAE5E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9E515436-210A-5CE7-3405-40090E31A0A9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0E37202F-2A0B-22EC-0490-EAF918ECB35F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0BF4067D-F033-1463-C3EF-929D306D8F2E}"/>
              </a:ext>
            </a:extLst>
          </xdr:cNvPr>
          <xdr:cNvCxnSpPr/>
        </xdr:nvCxnSpPr>
        <xdr:spPr>
          <a:xfrm flipV="1">
            <a:off x="3023828" y="21379"/>
            <a:ext cx="2985863" cy="18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1FB7621E-0C24-89F9-1606-7F004681416F}"/>
              </a:ext>
            </a:extLst>
          </xdr:cNvPr>
          <xdr:cNvCxnSpPr/>
        </xdr:nvCxnSpPr>
        <xdr:spPr>
          <a:xfrm>
            <a:off x="2782189" y="716710"/>
            <a:ext cx="3162133" cy="13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D43E0887-6A39-177F-E089-ECD7D27CB6B1}"/>
              </a:ext>
            </a:extLst>
          </xdr:cNvPr>
          <xdr:cNvCxnSpPr/>
        </xdr:nvCxnSpPr>
        <xdr:spPr>
          <a:xfrm flipV="1">
            <a:off x="850239" y="404844"/>
            <a:ext cx="3234685" cy="3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E7D5D76-7E29-0CE1-3A0B-715BC8A16CC1}"/>
              </a:ext>
            </a:extLst>
          </xdr:cNvPr>
          <xdr:cNvCxnSpPr/>
        </xdr:nvCxnSpPr>
        <xdr:spPr>
          <a:xfrm>
            <a:off x="5296090" y="391167"/>
            <a:ext cx="3215091" cy="353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650875</xdr:colOff>
      <xdr:row>27</xdr:row>
      <xdr:rowOff>14816</xdr:rowOff>
    </xdr:from>
    <xdr:to>
      <xdr:col>3</xdr:col>
      <xdr:colOff>446768</xdr:colOff>
      <xdr:row>38</xdr:row>
      <xdr:rowOff>149225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1B4F9AF2-8FF8-4AE9-853D-0B5D2840E671}"/>
            </a:ext>
          </a:extLst>
        </xdr:cNvPr>
        <xdr:cNvGrpSpPr/>
      </xdr:nvGrpSpPr>
      <xdr:grpSpPr>
        <a:xfrm>
          <a:off x="1438275" y="5894916"/>
          <a:ext cx="5663293" cy="2160059"/>
          <a:chOff x="565143" y="17494"/>
          <a:chExt cx="8079012" cy="865152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3D0B0265-904D-CF7F-7165-921301C1250F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7E9C7E67-0788-1B4D-AC1D-DDCC0F7D8EC4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F5053A2F-A7DB-200B-DB64-5782A71F2A48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187E4E38-5FF4-4959-82E7-0B74A4B91319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E380BFD5-655B-D061-8F5B-721D37A703C1}"/>
              </a:ext>
            </a:extLst>
          </xdr:cNvPr>
          <xdr:cNvCxnSpPr/>
        </xdr:nvCxnSpPr>
        <xdr:spPr>
          <a:xfrm>
            <a:off x="2946162" y="17494"/>
            <a:ext cx="3203097" cy="38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F19FE8C9-648D-7F57-2DA3-740894B2475F}"/>
              </a:ext>
            </a:extLst>
          </xdr:cNvPr>
          <xdr:cNvCxnSpPr/>
        </xdr:nvCxnSpPr>
        <xdr:spPr>
          <a:xfrm flipV="1">
            <a:off x="2760799" y="715210"/>
            <a:ext cx="3262391" cy="15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BE7BCA23-87E4-F55B-5CBD-C7FA711AE7D8}"/>
              </a:ext>
            </a:extLst>
          </xdr:cNvPr>
          <xdr:cNvCxnSpPr/>
        </xdr:nvCxnSpPr>
        <xdr:spPr>
          <a:xfrm>
            <a:off x="943350" y="404423"/>
            <a:ext cx="3211051" cy="582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2B57467-E41B-8089-351C-51E52F753DD9}"/>
              </a:ext>
            </a:extLst>
          </xdr:cNvPr>
          <xdr:cNvCxnSpPr/>
        </xdr:nvCxnSpPr>
        <xdr:spPr>
          <a:xfrm flipV="1">
            <a:off x="5200314" y="399734"/>
            <a:ext cx="3443841" cy="243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968619</xdr:colOff>
      <xdr:row>27</xdr:row>
      <xdr:rowOff>23934</xdr:rowOff>
    </xdr:from>
    <xdr:to>
      <xdr:col>3</xdr:col>
      <xdr:colOff>726708</xdr:colOff>
      <xdr:row>39</xdr:row>
      <xdr:rowOff>142875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ACA166B7-8BC9-4537-A563-DD80ACFC4F03}"/>
            </a:ext>
          </a:extLst>
        </xdr:cNvPr>
        <xdr:cNvGrpSpPr/>
      </xdr:nvGrpSpPr>
      <xdr:grpSpPr>
        <a:xfrm>
          <a:off x="1636834" y="5873749"/>
          <a:ext cx="5561012" cy="2299434"/>
          <a:chOff x="682900" y="23168"/>
          <a:chExt cx="8024689" cy="859478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9A774E3E-5FA3-4F44-20DD-9F805FDA4B62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25300BBD-81EB-F501-2E68-3453C65AC8E1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CAF738F9-5955-E026-9601-141AB36FA9C0}"/>
              </a:ext>
            </a:extLst>
          </xdr:cNvPr>
          <xdr:cNvSpPr txBox="1"/>
        </xdr:nvSpPr>
        <xdr:spPr>
          <a:xfrm>
            <a:off x="682900" y="410926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73135F90-0530-54E9-23E7-140651DDECFF}"/>
              </a:ext>
            </a:extLst>
          </xdr:cNvPr>
          <xdr:cNvSpPr txBox="1"/>
        </xdr:nvSpPr>
        <xdr:spPr>
          <a:xfrm>
            <a:off x="5217107" y="418203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BD76711D-518D-CC4F-73B4-9D3509898008}"/>
              </a:ext>
            </a:extLst>
          </xdr:cNvPr>
          <xdr:cNvCxnSpPr/>
        </xdr:nvCxnSpPr>
        <xdr:spPr>
          <a:xfrm>
            <a:off x="3038491" y="23168"/>
            <a:ext cx="3038419" cy="196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DB8C4687-23C7-73A1-93CF-F6FBCFDB743F}"/>
              </a:ext>
            </a:extLst>
          </xdr:cNvPr>
          <xdr:cNvCxnSpPr/>
        </xdr:nvCxnSpPr>
        <xdr:spPr>
          <a:xfrm>
            <a:off x="2824359" y="716710"/>
            <a:ext cx="3148647" cy="8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B7072376-5410-9890-629B-AF52493B393E}"/>
              </a:ext>
            </a:extLst>
          </xdr:cNvPr>
          <xdr:cNvCxnSpPr/>
        </xdr:nvCxnSpPr>
        <xdr:spPr>
          <a:xfrm>
            <a:off x="962215" y="406676"/>
            <a:ext cx="3292909" cy="494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7902AC40-68FE-5CAB-5D4C-5E1A54C5454E}"/>
              </a:ext>
            </a:extLst>
          </xdr:cNvPr>
          <xdr:cNvCxnSpPr/>
        </xdr:nvCxnSpPr>
        <xdr:spPr>
          <a:xfrm>
            <a:off x="5365223" y="399054"/>
            <a:ext cx="3149972" cy="540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</xdr:row>
      <xdr:rowOff>79376</xdr:rowOff>
    </xdr:from>
    <xdr:to>
      <xdr:col>3</xdr:col>
      <xdr:colOff>525463</xdr:colOff>
      <xdr:row>35</xdr:row>
      <xdr:rowOff>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E0792BD8-EBEB-4A15-A933-5938E39CD369}"/>
            </a:ext>
          </a:extLst>
        </xdr:cNvPr>
        <xdr:cNvGrpSpPr/>
      </xdr:nvGrpSpPr>
      <xdr:grpSpPr>
        <a:xfrm>
          <a:off x="832485" y="4605656"/>
          <a:ext cx="6086158" cy="2480944"/>
          <a:chOff x="565143" y="19348"/>
          <a:chExt cx="8059324" cy="863298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F054EFF0-3207-3696-9E89-7591F56F257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36E3E61C-EE46-1A2E-8ACD-038CFF054D4D}"/>
              </a:ext>
            </a:extLst>
          </xdr:cNvPr>
          <xdr:cNvSpPr txBox="1"/>
        </xdr:nvSpPr>
        <xdr:spPr>
          <a:xfrm>
            <a:off x="2929826" y="26733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EB230832-7758-B8A5-7EF5-132DEA01A6E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6C8BCC15-39AB-A8CD-AEBD-6B544EAE38C9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CEEB2306-C1D7-496D-F17A-2E1B1DB15DD3}"/>
              </a:ext>
            </a:extLst>
          </xdr:cNvPr>
          <xdr:cNvCxnSpPr/>
        </xdr:nvCxnSpPr>
        <xdr:spPr>
          <a:xfrm flipV="1">
            <a:off x="3190886" y="19348"/>
            <a:ext cx="2738875" cy="20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B4D9FF86-A38D-674A-3F55-A6EB51F49014}"/>
              </a:ext>
            </a:extLst>
          </xdr:cNvPr>
          <xdr:cNvCxnSpPr/>
        </xdr:nvCxnSpPr>
        <xdr:spPr>
          <a:xfrm>
            <a:off x="2913454" y="716757"/>
            <a:ext cx="2921272" cy="50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85F11AE5-B3C9-642F-E8FE-E326E9C6025A}"/>
              </a:ext>
            </a:extLst>
          </xdr:cNvPr>
          <xdr:cNvCxnSpPr/>
        </xdr:nvCxnSpPr>
        <xdr:spPr>
          <a:xfrm>
            <a:off x="1024557" y="406676"/>
            <a:ext cx="2921879" cy="31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419A5D2E-2768-8576-7891-BE5B3161A0E7}"/>
              </a:ext>
            </a:extLst>
          </xdr:cNvPr>
          <xdr:cNvCxnSpPr/>
        </xdr:nvCxnSpPr>
        <xdr:spPr>
          <a:xfrm>
            <a:off x="5274948" y="396588"/>
            <a:ext cx="3163500" cy="264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21</xdr:row>
      <xdr:rowOff>79376</xdr:rowOff>
    </xdr:from>
    <xdr:to>
      <xdr:col>3</xdr:col>
      <xdr:colOff>525463</xdr:colOff>
      <xdr:row>35</xdr:row>
      <xdr:rowOff>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5E05D1BA-AB72-45A1-9BA8-F5452AEAB46E}"/>
            </a:ext>
          </a:extLst>
        </xdr:cNvPr>
        <xdr:cNvGrpSpPr/>
      </xdr:nvGrpSpPr>
      <xdr:grpSpPr>
        <a:xfrm>
          <a:off x="1216025" y="4625976"/>
          <a:ext cx="6084888" cy="2498724"/>
          <a:chOff x="565143" y="19348"/>
          <a:chExt cx="8059324" cy="863298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6A4592DA-02EE-AA7D-B01E-F66B89C227B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7BF96B0A-369B-F7C0-BF55-765C4D3CD9AB}"/>
              </a:ext>
            </a:extLst>
          </xdr:cNvPr>
          <xdr:cNvSpPr txBox="1"/>
        </xdr:nvSpPr>
        <xdr:spPr>
          <a:xfrm>
            <a:off x="2929826" y="26733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EEDACEFA-A5A8-BE16-6FC7-7FEE055FB9EC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C3468F6C-D1F4-C5F0-E00B-F2E030E73141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0527294B-EC70-B798-0E96-2C912D681370}"/>
              </a:ext>
            </a:extLst>
          </xdr:cNvPr>
          <xdr:cNvCxnSpPr/>
        </xdr:nvCxnSpPr>
        <xdr:spPr>
          <a:xfrm flipV="1">
            <a:off x="3190886" y="19348"/>
            <a:ext cx="2738875" cy="20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77478965-E564-F520-3FDA-999FEA9C7A39}"/>
              </a:ext>
            </a:extLst>
          </xdr:cNvPr>
          <xdr:cNvCxnSpPr/>
        </xdr:nvCxnSpPr>
        <xdr:spPr>
          <a:xfrm>
            <a:off x="2913454" y="716757"/>
            <a:ext cx="2921272" cy="503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216A3550-8984-B6A7-0990-CA5722BC88C0}"/>
              </a:ext>
            </a:extLst>
          </xdr:cNvPr>
          <xdr:cNvCxnSpPr/>
        </xdr:nvCxnSpPr>
        <xdr:spPr>
          <a:xfrm>
            <a:off x="1024557" y="406676"/>
            <a:ext cx="2921879" cy="31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1458BA68-0B1E-3193-DF6E-F2246EEB1F28}"/>
              </a:ext>
            </a:extLst>
          </xdr:cNvPr>
          <xdr:cNvCxnSpPr/>
        </xdr:nvCxnSpPr>
        <xdr:spPr>
          <a:xfrm>
            <a:off x="5274948" y="396588"/>
            <a:ext cx="3163500" cy="264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21</xdr:row>
      <xdr:rowOff>107459</xdr:rowOff>
    </xdr:from>
    <xdr:to>
      <xdr:col>3</xdr:col>
      <xdr:colOff>68263</xdr:colOff>
      <xdr:row>35</xdr:row>
      <xdr:rowOff>47625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F2A6D52E-C20B-46A9-ADA2-258551BB2964}"/>
            </a:ext>
          </a:extLst>
        </xdr:cNvPr>
        <xdr:cNvGrpSpPr/>
      </xdr:nvGrpSpPr>
      <xdr:grpSpPr>
        <a:xfrm>
          <a:off x="1127613" y="4093305"/>
          <a:ext cx="5575912" cy="2484074"/>
          <a:chOff x="565143" y="19052"/>
          <a:chExt cx="8059324" cy="863594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87013075-42A2-3DD7-5725-86820B5B4DD9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BF02A34A-6A7C-A665-5975-1A2BE80206B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A5D3BC30-7F0A-19FD-2A92-ABD0B18DD8B2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A73D3F25-A323-E355-4333-9C82FDCAA3E3}"/>
              </a:ext>
            </a:extLst>
          </xdr:cNvPr>
          <xdr:cNvSpPr txBox="1"/>
        </xdr:nvSpPr>
        <xdr:spPr>
          <a:xfrm>
            <a:off x="4977599" y="396732"/>
            <a:ext cx="3646868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EDD0458D-06B2-C8BE-04C3-7979B6480D9A}"/>
              </a:ext>
            </a:extLst>
          </xdr:cNvPr>
          <xdr:cNvCxnSpPr/>
        </xdr:nvCxnSpPr>
        <xdr:spPr>
          <a:xfrm>
            <a:off x="3019838" y="19052"/>
            <a:ext cx="2967477" cy="39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8ED50D4C-BDFD-05F8-2EF1-12E82C4CA40D}"/>
              </a:ext>
            </a:extLst>
          </xdr:cNvPr>
          <xdr:cNvCxnSpPr/>
        </xdr:nvCxnSpPr>
        <xdr:spPr>
          <a:xfrm flipV="1">
            <a:off x="2762372" y="715244"/>
            <a:ext cx="3281291" cy="146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1F327510-52ED-CD6A-D756-2EA744BF8190}"/>
              </a:ext>
            </a:extLst>
          </xdr:cNvPr>
          <xdr:cNvCxnSpPr/>
        </xdr:nvCxnSpPr>
        <xdr:spPr>
          <a:xfrm>
            <a:off x="777918" y="409518"/>
            <a:ext cx="3452834" cy="33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A5E1C71-B9D5-20E1-0D05-BE39373213F0}"/>
              </a:ext>
            </a:extLst>
          </xdr:cNvPr>
          <xdr:cNvCxnSpPr/>
        </xdr:nvCxnSpPr>
        <xdr:spPr>
          <a:xfrm flipV="1">
            <a:off x="5109529" y="397887"/>
            <a:ext cx="3342122" cy="33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</xdr:rowOff>
    </xdr:from>
    <xdr:to>
      <xdr:col>3</xdr:col>
      <xdr:colOff>695325</xdr:colOff>
      <xdr:row>36</xdr:row>
      <xdr:rowOff>23447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208FD86B-17C3-4B49-A4C3-03CCDFC837A6}"/>
            </a:ext>
          </a:extLst>
        </xdr:cNvPr>
        <xdr:cNvGrpSpPr/>
      </xdr:nvGrpSpPr>
      <xdr:grpSpPr>
        <a:xfrm>
          <a:off x="463062" y="5586047"/>
          <a:ext cx="5548678" cy="2233246"/>
          <a:chOff x="565143" y="21379"/>
          <a:chExt cx="7818112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AAB2F94-12D3-4918-BAF5-5DD3AF8F31AE}"/>
              </a:ext>
            </a:extLst>
          </xdr:cNvPr>
          <xdr:cNvSpPr txBox="1"/>
        </xdr:nvSpPr>
        <xdr:spPr>
          <a:xfrm>
            <a:off x="2741598" y="733692"/>
            <a:ext cx="3362363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Pública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2501ED1B-F72A-40E7-8320-225C58F13162}"/>
              </a:ext>
            </a:extLst>
          </xdr:cNvPr>
          <xdr:cNvSpPr txBox="1"/>
        </xdr:nvSpPr>
        <xdr:spPr>
          <a:xfrm>
            <a:off x="2902280" y="25040"/>
            <a:ext cx="3129666" cy="2304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Presiente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CCC5376E-C260-457D-BDCA-B8170B6499C5}"/>
              </a:ext>
            </a:extLst>
          </xdr:cNvPr>
          <xdr:cNvSpPr txBox="1"/>
        </xdr:nvSpPr>
        <xdr:spPr>
          <a:xfrm>
            <a:off x="565143" y="409137"/>
            <a:ext cx="3482856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12146D55-0AFA-4586-A58A-E0340F8114A9}"/>
              </a:ext>
            </a:extLst>
          </xdr:cNvPr>
          <xdr:cNvSpPr txBox="1"/>
        </xdr:nvSpPr>
        <xdr:spPr>
          <a:xfrm>
            <a:off x="5362513" y="396732"/>
            <a:ext cx="3020742" cy="1424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Tesoreron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86E15D1D-FD86-487D-A499-2ACE6E25D9B0}"/>
              </a:ext>
            </a:extLst>
          </xdr:cNvPr>
          <xdr:cNvCxnSpPr/>
        </xdr:nvCxnSpPr>
        <xdr:spPr>
          <a:xfrm>
            <a:off x="2878194" y="21379"/>
            <a:ext cx="326327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1F358B7D-2A74-483C-8205-BEDF51AF6CB8}"/>
              </a:ext>
            </a:extLst>
          </xdr:cNvPr>
          <xdr:cNvCxnSpPr/>
        </xdr:nvCxnSpPr>
        <xdr:spPr>
          <a:xfrm>
            <a:off x="2828181" y="721126"/>
            <a:ext cx="325077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32881A24-9FDF-4F3F-BA2D-CB6F89363DA7}"/>
              </a:ext>
            </a:extLst>
          </xdr:cNvPr>
          <xdr:cNvCxnSpPr/>
        </xdr:nvCxnSpPr>
        <xdr:spPr>
          <a:xfrm>
            <a:off x="758560" y="399072"/>
            <a:ext cx="327578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1CF4D502-47EA-4CAF-92DE-80715EED50CE}"/>
              </a:ext>
            </a:extLst>
          </xdr:cNvPr>
          <xdr:cNvCxnSpPr/>
        </xdr:nvCxnSpPr>
        <xdr:spPr>
          <a:xfrm>
            <a:off x="5263553" y="399072"/>
            <a:ext cx="286318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48</xdr:row>
      <xdr:rowOff>57150</xdr:rowOff>
    </xdr:from>
    <xdr:to>
      <xdr:col>5</xdr:col>
      <xdr:colOff>514350</xdr:colOff>
      <xdr:row>57</xdr:row>
      <xdr:rowOff>123825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A40F2A8B-72B4-4F2B-ADC9-0954F4C2DF51}"/>
            </a:ext>
          </a:extLst>
        </xdr:cNvPr>
        <xdr:cNvGrpSpPr/>
      </xdr:nvGrpSpPr>
      <xdr:grpSpPr>
        <a:xfrm>
          <a:off x="1175972" y="8292612"/>
          <a:ext cx="7198701" cy="1643428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92D7AA76-3945-A129-F063-FEC95A3F1A7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E8B09FFE-1CFD-863F-E699-334FDB56D8D6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ACE71035-E919-B033-B082-CA8E1FEEE7E0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E99BFF49-7755-69B3-560F-7B19556921E0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D89F68CA-1D25-636D-5A53-FD028B8CF2F4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25A90B65-6ECB-D86B-F8ED-4CB5AA50F456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B548F6AA-7232-87BC-2A36-47D5B11750E0}"/>
              </a:ext>
            </a:extLst>
          </xdr:cNvPr>
          <xdr:cNvCxnSpPr/>
        </xdr:nvCxnSpPr>
        <xdr:spPr>
          <a:xfrm>
            <a:off x="1024557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89CE15F0-8AD9-EDA7-7BFB-DA2B9A867FF2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5</xdr:col>
      <xdr:colOff>628650</xdr:colOff>
      <xdr:row>58</xdr:row>
      <xdr:rowOff>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09627D82-87F0-49EB-B77C-AE9029D348F4}"/>
            </a:ext>
          </a:extLst>
        </xdr:cNvPr>
        <xdr:cNvGrpSpPr/>
      </xdr:nvGrpSpPr>
      <xdr:grpSpPr>
        <a:xfrm>
          <a:off x="785446" y="8510954"/>
          <a:ext cx="7703527" cy="1817077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374E41A0-0D23-EFBA-2F4F-517954A0136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1F0138AA-D53C-0D12-819A-24F6BDA5153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D91AB4F8-98EB-D5EB-0402-7B8FC9A61A16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90A57050-2407-6226-B676-99523ACD7726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967A982E-5EBD-61FA-39A5-E897ADF24DE7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4FCD957D-52AA-DECE-0692-9BF6F13232F8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FA3FB1DB-F77C-684F-5D8A-C14A40674665}"/>
              </a:ext>
            </a:extLst>
          </xdr:cNvPr>
          <xdr:cNvCxnSpPr/>
        </xdr:nvCxnSpPr>
        <xdr:spPr>
          <a:xfrm>
            <a:off x="1024557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A96E3F63-E38D-DE74-55C2-043B75FB0930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3</xdr:col>
      <xdr:colOff>171450</xdr:colOff>
      <xdr:row>32</xdr:row>
      <xdr:rowOff>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E925B15E-A1CD-44A4-BAE7-E7DBBFCB6C10}"/>
            </a:ext>
          </a:extLst>
        </xdr:cNvPr>
        <xdr:cNvGrpSpPr/>
      </xdr:nvGrpSpPr>
      <xdr:grpSpPr>
        <a:xfrm>
          <a:off x="787400" y="4222750"/>
          <a:ext cx="6419850" cy="1841500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D84DD19D-E5B2-25E7-D86E-8801AF43C246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7BF9314A-1269-55FA-D929-748897ECD5C3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59DE5B7F-6530-F2EB-659D-E73183C67DB3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1BB13A95-B0E0-AB80-88C0-8EC4302F8856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B22228D5-7EB4-CC3B-F784-B49EE4C29873}"/>
              </a:ext>
            </a:extLst>
          </xdr:cNvPr>
          <xdr:cNvCxnSpPr/>
        </xdr:nvCxnSpPr>
        <xdr:spPr>
          <a:xfrm>
            <a:off x="3236587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938C42B6-09AA-F5DA-E192-21CFA3C9A414}"/>
              </a:ext>
            </a:extLst>
          </xdr:cNvPr>
          <xdr:cNvCxnSpPr/>
        </xdr:nvCxnSpPr>
        <xdr:spPr>
          <a:xfrm>
            <a:off x="3074924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4C44435C-CBB0-45DF-3925-B5187906603A}"/>
              </a:ext>
            </a:extLst>
          </xdr:cNvPr>
          <xdr:cNvCxnSpPr/>
        </xdr:nvCxnSpPr>
        <xdr:spPr>
          <a:xfrm>
            <a:off x="1024557" y="406676"/>
            <a:ext cx="2955221" cy="596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CED22807-B4B8-72B5-33AF-D1214ED45060}"/>
              </a:ext>
            </a:extLst>
          </xdr:cNvPr>
          <xdr:cNvCxnSpPr/>
        </xdr:nvCxnSpPr>
        <xdr:spPr>
          <a:xfrm>
            <a:off x="5329427" y="401772"/>
            <a:ext cx="3073731" cy="3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3</xdr:col>
      <xdr:colOff>171450</xdr:colOff>
      <xdr:row>32</xdr:row>
      <xdr:rowOff>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B16E61BF-4C00-485C-82D1-406C430ACFB6}"/>
            </a:ext>
          </a:extLst>
        </xdr:cNvPr>
        <xdr:cNvGrpSpPr/>
      </xdr:nvGrpSpPr>
      <xdr:grpSpPr>
        <a:xfrm>
          <a:off x="784860" y="4206240"/>
          <a:ext cx="6374130" cy="182880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75BFCC0F-10C4-6832-F57C-8FE09AFB9872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3F1B9EB8-679E-99D0-8ECE-B8FCBEEE2E1B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B345E9A6-3710-71C8-1E67-F26059A9DD67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6D983B8D-7183-FD1F-A55F-2C53D12E87E1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E5C110A6-53BD-D560-6866-6DA01BF98053}"/>
              </a:ext>
            </a:extLst>
          </xdr:cNvPr>
          <xdr:cNvCxnSpPr/>
        </xdr:nvCxnSpPr>
        <xdr:spPr>
          <a:xfrm>
            <a:off x="3236587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65B1B5C9-62EF-E624-D12B-7C2873A67CC0}"/>
              </a:ext>
            </a:extLst>
          </xdr:cNvPr>
          <xdr:cNvCxnSpPr/>
        </xdr:nvCxnSpPr>
        <xdr:spPr>
          <a:xfrm>
            <a:off x="3074924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E485F5A1-3347-542E-1B6B-1E289D384BB2}"/>
              </a:ext>
            </a:extLst>
          </xdr:cNvPr>
          <xdr:cNvCxnSpPr/>
        </xdr:nvCxnSpPr>
        <xdr:spPr>
          <a:xfrm>
            <a:off x="1024557" y="406676"/>
            <a:ext cx="2955221" cy="596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B3C8CBD7-4FD5-1713-BB6C-6E3C7E65AA7C}"/>
              </a:ext>
            </a:extLst>
          </xdr:cNvPr>
          <xdr:cNvCxnSpPr/>
        </xdr:nvCxnSpPr>
        <xdr:spPr>
          <a:xfrm>
            <a:off x="5329427" y="401772"/>
            <a:ext cx="3073731" cy="358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57150</xdr:colOff>
      <xdr:row>40</xdr:row>
      <xdr:rowOff>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4201DEBF-4C6F-49B1-B380-12320AAA6489}"/>
            </a:ext>
          </a:extLst>
        </xdr:cNvPr>
        <xdr:cNvGrpSpPr/>
      </xdr:nvGrpSpPr>
      <xdr:grpSpPr>
        <a:xfrm>
          <a:off x="787400" y="5746750"/>
          <a:ext cx="6305550" cy="1841500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CC1F6BFB-4E99-2BA6-F0D4-E5C7CE6D4D04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8A3EA821-C132-A25A-3240-C142D076DE15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5FF9BFD5-1455-DB18-CC33-0101997F76FF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CBE8F239-82CA-DBA2-3E80-2718761CED46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JOSE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C15D4FB4-D3DC-1D08-7388-3996C8022F1F}"/>
              </a:ext>
            </a:extLst>
          </xdr:cNvPr>
          <xdr:cNvCxnSpPr/>
        </xdr:nvCxnSpPr>
        <xdr:spPr>
          <a:xfrm>
            <a:off x="3117787" y="21379"/>
            <a:ext cx="2843275" cy="492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82C21ABA-7BFD-2233-A15B-BADA79E0AEC8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36245BFA-0981-6C0D-CEA9-B4A8D733E151}"/>
              </a:ext>
            </a:extLst>
          </xdr:cNvPr>
          <xdr:cNvCxnSpPr/>
        </xdr:nvCxnSpPr>
        <xdr:spPr>
          <a:xfrm>
            <a:off x="1024557" y="406676"/>
            <a:ext cx="2956229" cy="104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1802D69-026C-D677-9BE0-0918AE33A61C}"/>
              </a:ext>
            </a:extLst>
          </xdr:cNvPr>
          <xdr:cNvCxnSpPr/>
        </xdr:nvCxnSpPr>
        <xdr:spPr>
          <a:xfrm flipV="1">
            <a:off x="5462672" y="395415"/>
            <a:ext cx="2810927" cy="246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12562</xdr:colOff>
      <xdr:row>19</xdr:row>
      <xdr:rowOff>180032</xdr:rowOff>
    </xdr:from>
    <xdr:to>
      <xdr:col>3</xdr:col>
      <xdr:colOff>1233494</xdr:colOff>
      <xdr:row>30</xdr:row>
      <xdr:rowOff>0</xdr:rowOff>
    </xdr:to>
    <xdr:grpSp>
      <xdr:nvGrpSpPr>
        <xdr:cNvPr id="20" name="1 Grupo">
          <a:extLst>
            <a:ext uri="{FF2B5EF4-FFF2-40B4-BE49-F238E27FC236}">
              <a16:creationId xmlns:a16="http://schemas.microsoft.com/office/drawing/2014/main" id="{683F3AB2-B8B9-43F7-8102-335299093045}"/>
            </a:ext>
          </a:extLst>
        </xdr:cNvPr>
        <xdr:cNvGrpSpPr/>
      </xdr:nvGrpSpPr>
      <xdr:grpSpPr>
        <a:xfrm>
          <a:off x="205993" y="4031063"/>
          <a:ext cx="5388486" cy="1818752"/>
          <a:chOff x="565143" y="19421"/>
          <a:chExt cx="8059324" cy="863225"/>
        </a:xfrm>
      </xdr:grpSpPr>
      <xdr:sp macro="" textlink="">
        <xdr:nvSpPr>
          <xdr:cNvPr id="21" name="2 CuadroTexto">
            <a:extLst>
              <a:ext uri="{FF2B5EF4-FFF2-40B4-BE49-F238E27FC236}">
                <a16:creationId xmlns:a16="http://schemas.microsoft.com/office/drawing/2014/main" id="{EB970984-8250-B7B5-A5E7-2F997B40BE76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" name="3 CuadroTexto">
            <a:extLst>
              <a:ext uri="{FF2B5EF4-FFF2-40B4-BE49-F238E27FC236}">
                <a16:creationId xmlns:a16="http://schemas.microsoft.com/office/drawing/2014/main" id="{079D7B9D-9193-A8A4-BCDA-93445643138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" name="4 CuadroTexto">
            <a:extLst>
              <a:ext uri="{FF2B5EF4-FFF2-40B4-BE49-F238E27FC236}">
                <a16:creationId xmlns:a16="http://schemas.microsoft.com/office/drawing/2014/main" id="{010FC3CA-BDB4-061A-91BF-72959D7D75E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FF79CF54-9EB6-72FC-40D1-4B0F5B82D6C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" name="6 Conector recto">
            <a:extLst>
              <a:ext uri="{FF2B5EF4-FFF2-40B4-BE49-F238E27FC236}">
                <a16:creationId xmlns:a16="http://schemas.microsoft.com/office/drawing/2014/main" id="{49AFF04C-E74F-71DC-422F-4107C80DA3B2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7 Conector recto">
            <a:extLst>
              <a:ext uri="{FF2B5EF4-FFF2-40B4-BE49-F238E27FC236}">
                <a16:creationId xmlns:a16="http://schemas.microsoft.com/office/drawing/2014/main" id="{1F91097A-BFA5-0780-C1F3-E632F81CFBF6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8 Conector recto">
            <a:extLst>
              <a:ext uri="{FF2B5EF4-FFF2-40B4-BE49-F238E27FC236}">
                <a16:creationId xmlns:a16="http://schemas.microsoft.com/office/drawing/2014/main" id="{4BB053D8-9C1C-D810-AA8A-FDCFB55E447A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9 Conector recto">
            <a:extLst>
              <a:ext uri="{FF2B5EF4-FFF2-40B4-BE49-F238E27FC236}">
                <a16:creationId xmlns:a16="http://schemas.microsoft.com/office/drawing/2014/main" id="{EB11DF93-FA0B-081C-2D06-2AECDF3F08EE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25</xdr:row>
      <xdr:rowOff>184150</xdr:rowOff>
    </xdr:from>
    <xdr:to>
      <xdr:col>3</xdr:col>
      <xdr:colOff>1177638</xdr:colOff>
      <xdr:row>37</xdr:row>
      <xdr:rowOff>150089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599FA53C-9B26-44F3-A0A3-9FC4675B5890}"/>
            </a:ext>
          </a:extLst>
        </xdr:cNvPr>
        <xdr:cNvGrpSpPr/>
      </xdr:nvGrpSpPr>
      <xdr:grpSpPr>
        <a:xfrm>
          <a:off x="480647" y="4890965"/>
          <a:ext cx="6206837" cy="2146432"/>
          <a:chOff x="565143" y="21379"/>
          <a:chExt cx="8059324" cy="88694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6AFF6E75-3D65-C4CE-A422-110C98E6A966}"/>
              </a:ext>
            </a:extLst>
          </xdr:cNvPr>
          <xdr:cNvSpPr txBox="1"/>
        </xdr:nvSpPr>
        <xdr:spPr>
          <a:xfrm>
            <a:off x="2667722" y="759370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10AC3F24-E05B-4847-6AC2-407B4F111905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213BC830-C5AA-869F-A4E9-699B9E51F68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B13C1892-CF95-4C6F-A03B-45EFB4446221}"/>
              </a:ext>
            </a:extLst>
          </xdr:cNvPr>
          <xdr:cNvSpPr txBox="1"/>
        </xdr:nvSpPr>
        <xdr:spPr>
          <a:xfrm>
            <a:off x="4859021" y="396732"/>
            <a:ext cx="376544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           </a:t>
            </a: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F5223B21-C691-FD8F-9C22-599C796C249A}"/>
              </a:ext>
            </a:extLst>
          </xdr:cNvPr>
          <xdr:cNvCxnSpPr/>
        </xdr:nvCxnSpPr>
        <xdr:spPr>
          <a:xfrm>
            <a:off x="3190885" y="21379"/>
            <a:ext cx="2739173" cy="316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34CC50C1-01F0-53F5-481E-F9DEA1AD6001}"/>
              </a:ext>
            </a:extLst>
          </xdr:cNvPr>
          <xdr:cNvCxnSpPr/>
        </xdr:nvCxnSpPr>
        <xdr:spPr>
          <a:xfrm>
            <a:off x="3213297" y="750289"/>
            <a:ext cx="2878563" cy="45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512DC677-7F99-6576-6B88-E4A801D84CF1}"/>
              </a:ext>
            </a:extLst>
          </xdr:cNvPr>
          <xdr:cNvCxnSpPr/>
        </xdr:nvCxnSpPr>
        <xdr:spPr>
          <a:xfrm>
            <a:off x="1024557" y="406676"/>
            <a:ext cx="3006846" cy="760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7801D8CB-7D58-3DBF-988A-80418126D83C}"/>
              </a:ext>
            </a:extLst>
          </xdr:cNvPr>
          <xdr:cNvCxnSpPr/>
        </xdr:nvCxnSpPr>
        <xdr:spPr>
          <a:xfrm>
            <a:off x="5204540" y="405392"/>
            <a:ext cx="3101270" cy="57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165645</xdr:rowOff>
    </xdr:from>
    <xdr:to>
      <xdr:col>5</xdr:col>
      <xdr:colOff>782934</xdr:colOff>
      <xdr:row>43</xdr:row>
      <xdr:rowOff>9979</xdr:rowOff>
    </xdr:to>
    <xdr:grpSp>
      <xdr:nvGrpSpPr>
        <xdr:cNvPr id="20" name="1 Grupo">
          <a:extLst>
            <a:ext uri="{FF2B5EF4-FFF2-40B4-BE49-F238E27FC236}">
              <a16:creationId xmlns:a16="http://schemas.microsoft.com/office/drawing/2014/main" id="{DBD3C219-061C-48F2-9584-1576C17B971D}"/>
            </a:ext>
          </a:extLst>
        </xdr:cNvPr>
        <xdr:cNvGrpSpPr/>
      </xdr:nvGrpSpPr>
      <xdr:grpSpPr>
        <a:xfrm>
          <a:off x="0" y="6010185"/>
          <a:ext cx="5674974" cy="2038894"/>
          <a:chOff x="565143" y="8775"/>
          <a:chExt cx="8116508" cy="873871"/>
        </a:xfrm>
      </xdr:grpSpPr>
      <xdr:sp macro="" textlink="">
        <xdr:nvSpPr>
          <xdr:cNvPr id="21" name="2 CuadroTexto">
            <a:extLst>
              <a:ext uri="{FF2B5EF4-FFF2-40B4-BE49-F238E27FC236}">
                <a16:creationId xmlns:a16="http://schemas.microsoft.com/office/drawing/2014/main" id="{7F3CC8C2-1987-E79F-0326-A6143679781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" name="3 CuadroTexto">
            <a:extLst>
              <a:ext uri="{FF2B5EF4-FFF2-40B4-BE49-F238E27FC236}">
                <a16:creationId xmlns:a16="http://schemas.microsoft.com/office/drawing/2014/main" id="{B371A474-968F-DB26-4130-178E95E5889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" name="4 CuadroTexto">
            <a:extLst>
              <a:ext uri="{FF2B5EF4-FFF2-40B4-BE49-F238E27FC236}">
                <a16:creationId xmlns:a16="http://schemas.microsoft.com/office/drawing/2014/main" id="{2C7D7F42-B344-34EC-4B41-1C46931F5E9F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4C6844B3-F6E6-75B3-7C6E-396862CD8680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" name="6 Conector recto">
            <a:extLst>
              <a:ext uri="{FF2B5EF4-FFF2-40B4-BE49-F238E27FC236}">
                <a16:creationId xmlns:a16="http://schemas.microsoft.com/office/drawing/2014/main" id="{FFC42D2E-20B5-076D-6445-E74CC7C51B86}"/>
              </a:ext>
            </a:extLst>
          </xdr:cNvPr>
          <xdr:cNvCxnSpPr/>
        </xdr:nvCxnSpPr>
        <xdr:spPr>
          <a:xfrm>
            <a:off x="3031063" y="8775"/>
            <a:ext cx="3012784" cy="630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7 Conector recto">
            <a:extLst>
              <a:ext uri="{FF2B5EF4-FFF2-40B4-BE49-F238E27FC236}">
                <a16:creationId xmlns:a16="http://schemas.microsoft.com/office/drawing/2014/main" id="{AF92FF5F-EF65-E6E4-AD3B-543608C516CF}"/>
              </a:ext>
            </a:extLst>
          </xdr:cNvPr>
          <xdr:cNvCxnSpPr/>
        </xdr:nvCxnSpPr>
        <xdr:spPr>
          <a:xfrm>
            <a:off x="2787651" y="716710"/>
            <a:ext cx="3294553" cy="3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8 Conector recto">
            <a:extLst>
              <a:ext uri="{FF2B5EF4-FFF2-40B4-BE49-F238E27FC236}">
                <a16:creationId xmlns:a16="http://schemas.microsoft.com/office/drawing/2014/main" id="{C37E5B3C-0809-4891-2B46-298238F91ADA}"/>
              </a:ext>
            </a:extLst>
          </xdr:cNvPr>
          <xdr:cNvCxnSpPr/>
        </xdr:nvCxnSpPr>
        <xdr:spPr>
          <a:xfrm>
            <a:off x="915876" y="406676"/>
            <a:ext cx="3203712" cy="159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9 Conector recto">
            <a:extLst>
              <a:ext uri="{FF2B5EF4-FFF2-40B4-BE49-F238E27FC236}">
                <a16:creationId xmlns:a16="http://schemas.microsoft.com/office/drawing/2014/main" id="{92D537F7-076C-68D9-64AD-D3BADAD7A2AA}"/>
              </a:ext>
            </a:extLst>
          </xdr:cNvPr>
          <xdr:cNvCxnSpPr/>
        </xdr:nvCxnSpPr>
        <xdr:spPr>
          <a:xfrm>
            <a:off x="5068358" y="399011"/>
            <a:ext cx="36132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92</xdr:row>
      <xdr:rowOff>60959</xdr:rowOff>
    </xdr:from>
    <xdr:to>
      <xdr:col>5</xdr:col>
      <xdr:colOff>791528</xdr:colOff>
      <xdr:row>95</xdr:row>
      <xdr:rowOff>160020</xdr:rowOff>
    </xdr:to>
    <xdr:grpSp>
      <xdr:nvGrpSpPr>
        <xdr:cNvPr id="29" name="1 Grupo">
          <a:extLst>
            <a:ext uri="{FF2B5EF4-FFF2-40B4-BE49-F238E27FC236}">
              <a16:creationId xmlns:a16="http://schemas.microsoft.com/office/drawing/2014/main" id="{62F9939C-9D97-4B42-9CA2-C97E3D20FF6C}"/>
            </a:ext>
          </a:extLst>
        </xdr:cNvPr>
        <xdr:cNvGrpSpPr/>
      </xdr:nvGrpSpPr>
      <xdr:grpSpPr>
        <a:xfrm>
          <a:off x="83820" y="17007839"/>
          <a:ext cx="5599748" cy="601981"/>
          <a:chOff x="565143" y="21379"/>
          <a:chExt cx="8059324" cy="861267"/>
        </a:xfrm>
      </xdr:grpSpPr>
      <xdr:sp macro="" textlink="">
        <xdr:nvSpPr>
          <xdr:cNvPr id="30" name="2 CuadroTexto">
            <a:extLst>
              <a:ext uri="{FF2B5EF4-FFF2-40B4-BE49-F238E27FC236}">
                <a16:creationId xmlns:a16="http://schemas.microsoft.com/office/drawing/2014/main" id="{6A2FA4DA-BE04-C354-6CA5-19C8E62884E8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" name="3 CuadroTexto">
            <a:extLst>
              <a:ext uri="{FF2B5EF4-FFF2-40B4-BE49-F238E27FC236}">
                <a16:creationId xmlns:a16="http://schemas.microsoft.com/office/drawing/2014/main" id="{66FF3F2A-3AE0-5F81-F272-BBAB1045944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8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8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2" name="4 CuadroTexto">
            <a:extLst>
              <a:ext uri="{FF2B5EF4-FFF2-40B4-BE49-F238E27FC236}">
                <a16:creationId xmlns:a16="http://schemas.microsoft.com/office/drawing/2014/main" id="{30D6D023-6AE6-3917-9BFC-54045D74DD5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3" name="5 CuadroTexto">
            <a:extLst>
              <a:ext uri="{FF2B5EF4-FFF2-40B4-BE49-F238E27FC236}">
                <a16:creationId xmlns:a16="http://schemas.microsoft.com/office/drawing/2014/main" id="{E55F0CB3-6DD7-7D88-81A7-ECE82C0DF047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8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8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8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34" name="6 Conector recto">
            <a:extLst>
              <a:ext uri="{FF2B5EF4-FFF2-40B4-BE49-F238E27FC236}">
                <a16:creationId xmlns:a16="http://schemas.microsoft.com/office/drawing/2014/main" id="{471DA993-7AEC-3A3B-F217-66679C3B724A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7 Conector recto">
            <a:extLst>
              <a:ext uri="{FF2B5EF4-FFF2-40B4-BE49-F238E27FC236}">
                <a16:creationId xmlns:a16="http://schemas.microsoft.com/office/drawing/2014/main" id="{9FDA856B-4A11-6DEE-9438-CBCBD17D9A40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8 Conector recto">
            <a:extLst>
              <a:ext uri="{FF2B5EF4-FFF2-40B4-BE49-F238E27FC236}">
                <a16:creationId xmlns:a16="http://schemas.microsoft.com/office/drawing/2014/main" id="{F3C82A01-5559-DD8A-CD43-47A8D5B37692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9 Conector recto">
            <a:extLst>
              <a:ext uri="{FF2B5EF4-FFF2-40B4-BE49-F238E27FC236}">
                <a16:creationId xmlns:a16="http://schemas.microsoft.com/office/drawing/2014/main" id="{EA4DA5B6-A2B1-9763-923E-354F33373C94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58965</xdr:rowOff>
    </xdr:from>
    <xdr:to>
      <xdr:col>5</xdr:col>
      <xdr:colOff>782934</xdr:colOff>
      <xdr:row>34</xdr:row>
      <xdr:rowOff>86179</xdr:rowOff>
    </xdr:to>
    <xdr:grpSp>
      <xdr:nvGrpSpPr>
        <xdr:cNvPr id="20" name="1 Grupo">
          <a:extLst>
            <a:ext uri="{FF2B5EF4-FFF2-40B4-BE49-F238E27FC236}">
              <a16:creationId xmlns:a16="http://schemas.microsoft.com/office/drawing/2014/main" id="{D0EA02DF-9FB3-400A-AB75-D15A97E15C87}"/>
            </a:ext>
          </a:extLst>
        </xdr:cNvPr>
        <xdr:cNvGrpSpPr/>
      </xdr:nvGrpSpPr>
      <xdr:grpSpPr>
        <a:xfrm>
          <a:off x="0" y="4451351"/>
          <a:ext cx="5681505" cy="2062842"/>
          <a:chOff x="565143" y="8775"/>
          <a:chExt cx="8116508" cy="873871"/>
        </a:xfrm>
      </xdr:grpSpPr>
      <xdr:sp macro="" textlink="">
        <xdr:nvSpPr>
          <xdr:cNvPr id="21" name="2 CuadroTexto">
            <a:extLst>
              <a:ext uri="{FF2B5EF4-FFF2-40B4-BE49-F238E27FC236}">
                <a16:creationId xmlns:a16="http://schemas.microsoft.com/office/drawing/2014/main" id="{2DD52199-7275-A0E1-DFC9-0D2A18DBF4EA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" name="3 CuadroTexto">
            <a:extLst>
              <a:ext uri="{FF2B5EF4-FFF2-40B4-BE49-F238E27FC236}">
                <a16:creationId xmlns:a16="http://schemas.microsoft.com/office/drawing/2014/main" id="{8582EAD4-8C8B-D6C0-FE5A-23A7D311513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" name="4 CuadroTexto">
            <a:extLst>
              <a:ext uri="{FF2B5EF4-FFF2-40B4-BE49-F238E27FC236}">
                <a16:creationId xmlns:a16="http://schemas.microsoft.com/office/drawing/2014/main" id="{8397B63E-044A-D420-10A0-FE3BBD8825B5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AF45925F-33C8-8AAE-E0DB-9AD9D112D758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" name="6 Conector recto">
            <a:extLst>
              <a:ext uri="{FF2B5EF4-FFF2-40B4-BE49-F238E27FC236}">
                <a16:creationId xmlns:a16="http://schemas.microsoft.com/office/drawing/2014/main" id="{D81436B8-ECEC-D5E2-9E48-ED5EE8705746}"/>
              </a:ext>
            </a:extLst>
          </xdr:cNvPr>
          <xdr:cNvCxnSpPr/>
        </xdr:nvCxnSpPr>
        <xdr:spPr>
          <a:xfrm>
            <a:off x="3031063" y="8775"/>
            <a:ext cx="3012784" cy="630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7 Conector recto">
            <a:extLst>
              <a:ext uri="{FF2B5EF4-FFF2-40B4-BE49-F238E27FC236}">
                <a16:creationId xmlns:a16="http://schemas.microsoft.com/office/drawing/2014/main" id="{2AAEFA68-ACE3-1533-509E-2D2D3CEDA180}"/>
              </a:ext>
            </a:extLst>
          </xdr:cNvPr>
          <xdr:cNvCxnSpPr/>
        </xdr:nvCxnSpPr>
        <xdr:spPr>
          <a:xfrm>
            <a:off x="2787651" y="716710"/>
            <a:ext cx="3294553" cy="3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8 Conector recto">
            <a:extLst>
              <a:ext uri="{FF2B5EF4-FFF2-40B4-BE49-F238E27FC236}">
                <a16:creationId xmlns:a16="http://schemas.microsoft.com/office/drawing/2014/main" id="{3761E24D-C9DD-29F9-2721-9C6D9F65A047}"/>
              </a:ext>
            </a:extLst>
          </xdr:cNvPr>
          <xdr:cNvCxnSpPr/>
        </xdr:nvCxnSpPr>
        <xdr:spPr>
          <a:xfrm>
            <a:off x="915876" y="406676"/>
            <a:ext cx="3203712" cy="159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9 Conector recto">
            <a:extLst>
              <a:ext uri="{FF2B5EF4-FFF2-40B4-BE49-F238E27FC236}">
                <a16:creationId xmlns:a16="http://schemas.microsoft.com/office/drawing/2014/main" id="{73662E3C-D82C-A0BB-E9DD-6CC2E8448B01}"/>
              </a:ext>
            </a:extLst>
          </xdr:cNvPr>
          <xdr:cNvCxnSpPr/>
        </xdr:nvCxnSpPr>
        <xdr:spPr>
          <a:xfrm>
            <a:off x="5068358" y="399011"/>
            <a:ext cx="36132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0</xdr:colOff>
      <xdr:row>93</xdr:row>
      <xdr:rowOff>174625</xdr:rowOff>
    </xdr:from>
    <xdr:to>
      <xdr:col>5</xdr:col>
      <xdr:colOff>1119188</xdr:colOff>
      <xdr:row>101</xdr:row>
      <xdr:rowOff>182563</xdr:rowOff>
    </xdr:to>
    <xdr:grpSp>
      <xdr:nvGrpSpPr>
        <xdr:cNvPr id="29" name="1 Grupo">
          <a:extLst>
            <a:ext uri="{FF2B5EF4-FFF2-40B4-BE49-F238E27FC236}">
              <a16:creationId xmlns:a16="http://schemas.microsoft.com/office/drawing/2014/main" id="{AF6F0EA9-5041-4671-89A9-B59DAA161D5E}"/>
            </a:ext>
          </a:extLst>
        </xdr:cNvPr>
        <xdr:cNvGrpSpPr/>
      </xdr:nvGrpSpPr>
      <xdr:grpSpPr>
        <a:xfrm>
          <a:off x="87086" y="17417596"/>
          <a:ext cx="5930673" cy="1384981"/>
          <a:chOff x="565143" y="21379"/>
          <a:chExt cx="8059324" cy="861267"/>
        </a:xfrm>
      </xdr:grpSpPr>
      <xdr:sp macro="" textlink="">
        <xdr:nvSpPr>
          <xdr:cNvPr id="30" name="2 CuadroTexto">
            <a:extLst>
              <a:ext uri="{FF2B5EF4-FFF2-40B4-BE49-F238E27FC236}">
                <a16:creationId xmlns:a16="http://schemas.microsoft.com/office/drawing/2014/main" id="{16256486-BEE1-47C2-06BA-8831BEA2294C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8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8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" name="3 CuadroTexto">
            <a:extLst>
              <a:ext uri="{FF2B5EF4-FFF2-40B4-BE49-F238E27FC236}">
                <a16:creationId xmlns:a16="http://schemas.microsoft.com/office/drawing/2014/main" id="{16E309B8-1268-9F53-1793-95D5992554B4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8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8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2" name="4 CuadroTexto">
            <a:extLst>
              <a:ext uri="{FF2B5EF4-FFF2-40B4-BE49-F238E27FC236}">
                <a16:creationId xmlns:a16="http://schemas.microsoft.com/office/drawing/2014/main" id="{DC4EBB48-DA9A-FDDB-8D72-A9976942F316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8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8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8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8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3" name="5 CuadroTexto">
            <a:extLst>
              <a:ext uri="{FF2B5EF4-FFF2-40B4-BE49-F238E27FC236}">
                <a16:creationId xmlns:a16="http://schemas.microsoft.com/office/drawing/2014/main" id="{60A029E1-744B-CAF8-0073-75E349E6B101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8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8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8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8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8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8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34" name="6 Conector recto">
            <a:extLst>
              <a:ext uri="{FF2B5EF4-FFF2-40B4-BE49-F238E27FC236}">
                <a16:creationId xmlns:a16="http://schemas.microsoft.com/office/drawing/2014/main" id="{48FA5062-2064-96AF-0A2D-C1A2137B41CC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7 Conector recto">
            <a:extLst>
              <a:ext uri="{FF2B5EF4-FFF2-40B4-BE49-F238E27FC236}">
                <a16:creationId xmlns:a16="http://schemas.microsoft.com/office/drawing/2014/main" id="{72CF71D5-1428-8423-28DA-47BDA972C6A7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8 Conector recto">
            <a:extLst>
              <a:ext uri="{FF2B5EF4-FFF2-40B4-BE49-F238E27FC236}">
                <a16:creationId xmlns:a16="http://schemas.microsoft.com/office/drawing/2014/main" id="{60794081-193A-C8E9-561E-770EE266D188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9 Conector recto">
            <a:extLst>
              <a:ext uri="{FF2B5EF4-FFF2-40B4-BE49-F238E27FC236}">
                <a16:creationId xmlns:a16="http://schemas.microsoft.com/office/drawing/2014/main" id="{C6E78752-F227-650F-9935-8E8DDC1093F6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121226</xdr:rowOff>
    </xdr:from>
    <xdr:to>
      <xdr:col>2</xdr:col>
      <xdr:colOff>848591</xdr:colOff>
      <xdr:row>36</xdr:row>
      <xdr:rowOff>57150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EC56CB7A-8AC1-40D1-8709-A790FE8E6448}"/>
            </a:ext>
          </a:extLst>
        </xdr:cNvPr>
        <xdr:cNvGrpSpPr/>
      </xdr:nvGrpSpPr>
      <xdr:grpSpPr>
        <a:xfrm>
          <a:off x="957695" y="4076699"/>
          <a:ext cx="5543551" cy="2637560"/>
          <a:chOff x="565143" y="20577"/>
          <a:chExt cx="7819363" cy="862069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B6830B8A-DF89-4A52-BB6D-13907312C43C}"/>
              </a:ext>
            </a:extLst>
          </xdr:cNvPr>
          <xdr:cNvSpPr txBox="1"/>
        </xdr:nvSpPr>
        <xdr:spPr>
          <a:xfrm>
            <a:off x="2340737" y="733692"/>
            <a:ext cx="3840233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CXomisionado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A5FBDE3D-740D-420D-85E8-A542D28BE203}"/>
              </a:ext>
            </a:extLst>
          </xdr:cNvPr>
          <xdr:cNvSpPr txBox="1"/>
        </xdr:nvSpPr>
        <xdr:spPr>
          <a:xfrm>
            <a:off x="2840369" y="33938"/>
            <a:ext cx="3191579" cy="1817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838E978F-DD3B-4A1E-BBE7-6C42B5B50B97}"/>
              </a:ext>
            </a:extLst>
          </xdr:cNvPr>
          <xdr:cNvSpPr txBox="1"/>
        </xdr:nvSpPr>
        <xdr:spPr>
          <a:xfrm>
            <a:off x="565143" y="409137"/>
            <a:ext cx="3482856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48887DC9-B661-44AA-84E7-E02F97C70481}"/>
              </a:ext>
            </a:extLst>
          </xdr:cNvPr>
          <xdr:cNvSpPr txBox="1"/>
        </xdr:nvSpPr>
        <xdr:spPr>
          <a:xfrm>
            <a:off x="5081662" y="396732"/>
            <a:ext cx="330159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Tesorero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7B8C0EE9-89C7-478E-A6C3-29E65AB8380E}"/>
              </a:ext>
            </a:extLst>
          </xdr:cNvPr>
          <xdr:cNvCxnSpPr/>
        </xdr:nvCxnSpPr>
        <xdr:spPr>
          <a:xfrm flipV="1">
            <a:off x="2815338" y="20577"/>
            <a:ext cx="3166292" cy="534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496EAB05-4A0E-4C3A-B6F2-2C0521DBAC13}"/>
              </a:ext>
            </a:extLst>
          </xdr:cNvPr>
          <xdr:cNvCxnSpPr/>
        </xdr:nvCxnSpPr>
        <xdr:spPr>
          <a:xfrm>
            <a:off x="2590068" y="723380"/>
            <a:ext cx="3241380" cy="267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2D70C950-DDEB-4A37-9920-D9EE731D090F}"/>
              </a:ext>
            </a:extLst>
          </xdr:cNvPr>
          <xdr:cNvCxnSpPr/>
        </xdr:nvCxnSpPr>
        <xdr:spPr>
          <a:xfrm flipV="1">
            <a:off x="687790" y="405382"/>
            <a:ext cx="32288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605AA314-BA2B-4B7D-ACDF-B76D87DB1179}"/>
              </a:ext>
            </a:extLst>
          </xdr:cNvPr>
          <xdr:cNvCxnSpPr/>
        </xdr:nvCxnSpPr>
        <xdr:spPr>
          <a:xfrm>
            <a:off x="5180670" y="400037"/>
            <a:ext cx="320383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22</xdr:row>
      <xdr:rowOff>103910</xdr:rowOff>
    </xdr:from>
    <xdr:to>
      <xdr:col>2</xdr:col>
      <xdr:colOff>963757</xdr:colOff>
      <xdr:row>37</xdr:row>
      <xdr:rowOff>38100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9DF44AB6-B62D-4D1D-8C43-B3E6803CD91A}"/>
            </a:ext>
          </a:extLst>
        </xdr:cNvPr>
        <xdr:cNvGrpSpPr/>
      </xdr:nvGrpSpPr>
      <xdr:grpSpPr>
        <a:xfrm>
          <a:off x="1130300" y="4301260"/>
          <a:ext cx="5529407" cy="2696440"/>
          <a:chOff x="565143" y="21112"/>
          <a:chExt cx="7793082" cy="861534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54D1C378-1D87-4EA4-8829-F5EAD3B0AAF4}"/>
              </a:ext>
            </a:extLst>
          </xdr:cNvPr>
          <xdr:cNvSpPr txBox="1"/>
        </xdr:nvSpPr>
        <xdr:spPr>
          <a:xfrm>
            <a:off x="2285678" y="733692"/>
            <a:ext cx="4225634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FCABDD16-0992-470F-A8B3-6F9B7A33D747}"/>
              </a:ext>
            </a:extLst>
          </xdr:cNvPr>
          <xdr:cNvSpPr txBox="1"/>
        </xdr:nvSpPr>
        <xdr:spPr>
          <a:xfrm>
            <a:off x="2533435" y="25040"/>
            <a:ext cx="3688827" cy="2205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8BDAE7AA-C10D-458A-840B-585435612C5B}"/>
              </a:ext>
            </a:extLst>
          </xdr:cNvPr>
          <xdr:cNvSpPr txBox="1"/>
        </xdr:nvSpPr>
        <xdr:spPr>
          <a:xfrm>
            <a:off x="565143" y="409137"/>
            <a:ext cx="3936585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C45171D4-71E0-4C67-B30E-0B0012222F86}"/>
              </a:ext>
            </a:extLst>
          </xdr:cNvPr>
          <xdr:cNvSpPr txBox="1"/>
        </xdr:nvSpPr>
        <xdr:spPr>
          <a:xfrm>
            <a:off x="5096090" y="404749"/>
            <a:ext cx="3262135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Tesorero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91D35A20-71DD-49C4-84F2-67A9133E845B}"/>
              </a:ext>
            </a:extLst>
          </xdr:cNvPr>
          <xdr:cNvCxnSpPr/>
        </xdr:nvCxnSpPr>
        <xdr:spPr>
          <a:xfrm>
            <a:off x="2810332" y="21112"/>
            <a:ext cx="3203836" cy="534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AE94B350-A2BC-4020-9D67-2E1E97F2645A}"/>
              </a:ext>
            </a:extLst>
          </xdr:cNvPr>
          <xdr:cNvCxnSpPr/>
        </xdr:nvCxnSpPr>
        <xdr:spPr>
          <a:xfrm>
            <a:off x="2747756" y="713225"/>
            <a:ext cx="334150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3596F221-0F0F-4A5B-9E8C-4A6BDDC19073}"/>
              </a:ext>
            </a:extLst>
          </xdr:cNvPr>
          <xdr:cNvCxnSpPr/>
        </xdr:nvCxnSpPr>
        <xdr:spPr>
          <a:xfrm>
            <a:off x="807933" y="405916"/>
            <a:ext cx="3516712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41E581BF-E5A0-47F7-AD95-BF97B0EC57E6}"/>
              </a:ext>
            </a:extLst>
          </xdr:cNvPr>
          <xdr:cNvCxnSpPr/>
        </xdr:nvCxnSpPr>
        <xdr:spPr>
          <a:xfrm>
            <a:off x="5213208" y="400572"/>
            <a:ext cx="306617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234948</xdr:colOff>
      <xdr:row>21</xdr:row>
      <xdr:rowOff>166688</xdr:rowOff>
    </xdr:from>
    <xdr:to>
      <xdr:col>2</xdr:col>
      <xdr:colOff>857250</xdr:colOff>
      <xdr:row>36</xdr:row>
      <xdr:rowOff>114300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A98379CD-3E9C-4592-8798-DED9DB047F96}"/>
            </a:ext>
          </a:extLst>
        </xdr:cNvPr>
        <xdr:cNvGrpSpPr/>
      </xdr:nvGrpSpPr>
      <xdr:grpSpPr>
        <a:xfrm>
          <a:off x="1022348" y="4179888"/>
          <a:ext cx="5530852" cy="2709862"/>
          <a:chOff x="588088" y="16970"/>
          <a:chExt cx="7795167" cy="865676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3493FAC4-FD90-4BAF-A130-C9A5EB84953F}"/>
              </a:ext>
            </a:extLst>
          </xdr:cNvPr>
          <xdr:cNvSpPr txBox="1"/>
        </xdr:nvSpPr>
        <xdr:spPr>
          <a:xfrm>
            <a:off x="2175564" y="733692"/>
            <a:ext cx="4184341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7710E738-4436-4D70-B765-4DBDE6132243}"/>
              </a:ext>
            </a:extLst>
          </xdr:cNvPr>
          <xdr:cNvSpPr txBox="1"/>
        </xdr:nvSpPr>
        <xdr:spPr>
          <a:xfrm>
            <a:off x="2888516" y="36798"/>
            <a:ext cx="3388804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106A3A1E-BD4A-4960-A55D-20C81B31B446}"/>
              </a:ext>
            </a:extLst>
          </xdr:cNvPr>
          <xdr:cNvSpPr txBox="1"/>
        </xdr:nvSpPr>
        <xdr:spPr>
          <a:xfrm>
            <a:off x="588088" y="406687"/>
            <a:ext cx="3757648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3BB873F0-DC7B-41A1-8BD7-3A17911FA2E4}"/>
              </a:ext>
            </a:extLst>
          </xdr:cNvPr>
          <xdr:cNvSpPr txBox="1"/>
        </xdr:nvSpPr>
        <xdr:spPr>
          <a:xfrm>
            <a:off x="5093592" y="396732"/>
            <a:ext cx="3289663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Tesorero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E94B6C90-BCDB-42EB-BEA6-B06DCAA422C3}"/>
              </a:ext>
            </a:extLst>
          </xdr:cNvPr>
          <xdr:cNvCxnSpPr/>
        </xdr:nvCxnSpPr>
        <xdr:spPr>
          <a:xfrm>
            <a:off x="3025083" y="16970"/>
            <a:ext cx="3086399" cy="24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1644382D-AE61-4879-ADF4-8FE370769CE2}"/>
              </a:ext>
            </a:extLst>
          </xdr:cNvPr>
          <xdr:cNvCxnSpPr/>
        </xdr:nvCxnSpPr>
        <xdr:spPr>
          <a:xfrm>
            <a:off x="2577614" y="719995"/>
            <a:ext cx="332734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A9FDE59B-DEB5-4C1E-83C6-AC08DC8C364D}"/>
              </a:ext>
            </a:extLst>
          </xdr:cNvPr>
          <xdr:cNvCxnSpPr/>
        </xdr:nvCxnSpPr>
        <xdr:spPr>
          <a:xfrm flipV="1">
            <a:off x="845100" y="401551"/>
            <a:ext cx="3315871" cy="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D865A8E8-AD25-4BB0-AB1F-1E34505A6EBB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157692</xdr:rowOff>
    </xdr:from>
    <xdr:to>
      <xdr:col>2</xdr:col>
      <xdr:colOff>914400</xdr:colOff>
      <xdr:row>37</xdr:row>
      <xdr:rowOff>85725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3708D20C-CEA3-45A1-8990-80A8BBB5DE2B}"/>
            </a:ext>
          </a:extLst>
        </xdr:cNvPr>
        <xdr:cNvGrpSpPr/>
      </xdr:nvGrpSpPr>
      <xdr:grpSpPr>
        <a:xfrm>
          <a:off x="901700" y="4348692"/>
          <a:ext cx="5245100" cy="2690283"/>
          <a:chOff x="565143" y="23060"/>
          <a:chExt cx="8059324" cy="859586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6834BCB6-D422-4A7B-B3F8-F6754839620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89EF4826-3F03-4561-8C29-738B33A165E6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1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B5BDB7A1-FC34-4EAD-BDDB-D0E6AE7BE5D9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C6053EBB-F1D3-4E47-8087-09859E82D5E3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2435AE90-B619-4BCB-89C0-3F7756559D27}"/>
              </a:ext>
            </a:extLst>
          </xdr:cNvPr>
          <xdr:cNvCxnSpPr/>
        </xdr:nvCxnSpPr>
        <xdr:spPr>
          <a:xfrm>
            <a:off x="2966836" y="23060"/>
            <a:ext cx="3042672" cy="33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56AC87F1-02EC-4400-9B79-49122A034A27}"/>
              </a:ext>
            </a:extLst>
          </xdr:cNvPr>
          <xdr:cNvCxnSpPr/>
        </xdr:nvCxnSpPr>
        <xdr:spPr>
          <a:xfrm flipV="1">
            <a:off x="2766441" y="717587"/>
            <a:ext cx="3195057" cy="80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2EDFEE30-D3AF-46E6-B65F-69099EC17F4E}"/>
              </a:ext>
            </a:extLst>
          </xdr:cNvPr>
          <xdr:cNvCxnSpPr/>
        </xdr:nvCxnSpPr>
        <xdr:spPr>
          <a:xfrm flipV="1">
            <a:off x="817124" y="406224"/>
            <a:ext cx="3256915" cy="4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8C6CD38-EC72-48DC-9316-DA3A4F921232}"/>
              </a:ext>
            </a:extLst>
          </xdr:cNvPr>
          <xdr:cNvCxnSpPr/>
        </xdr:nvCxnSpPr>
        <xdr:spPr>
          <a:xfrm>
            <a:off x="5326972" y="403576"/>
            <a:ext cx="3157748" cy="264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184150</xdr:rowOff>
    </xdr:from>
    <xdr:to>
      <xdr:col>2</xdr:col>
      <xdr:colOff>1030288</xdr:colOff>
      <xdr:row>36</xdr:row>
      <xdr:rowOff>123825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8C75AE1A-53C6-4AC1-BC43-D0755220A244}"/>
            </a:ext>
          </a:extLst>
        </xdr:cNvPr>
        <xdr:cNvGrpSpPr/>
      </xdr:nvGrpSpPr>
      <xdr:grpSpPr>
        <a:xfrm>
          <a:off x="787400" y="4197350"/>
          <a:ext cx="5868988" cy="2701925"/>
          <a:chOff x="565143" y="21379"/>
          <a:chExt cx="8059324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B5240C18-E85A-3DD4-3BA4-AF7396DDCE59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B902E059-B3C9-809B-A123-100BCEFCBDD6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1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503DA6B9-D5B5-C73B-83BC-7378B002DBB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8DD112BD-FCF0-8F21-A7F7-BB28D250DA1D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63596465-E884-FA58-4E21-AA98FD9C3872}"/>
              </a:ext>
            </a:extLst>
          </xdr:cNvPr>
          <xdr:cNvCxnSpPr/>
        </xdr:nvCxnSpPr>
        <xdr:spPr>
          <a:xfrm>
            <a:off x="3084712" y="21379"/>
            <a:ext cx="2895278" cy="33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A5E5E5E1-3B61-AB9E-DF46-E59EEDE257E6}"/>
              </a:ext>
            </a:extLst>
          </xdr:cNvPr>
          <xdr:cNvCxnSpPr/>
        </xdr:nvCxnSpPr>
        <xdr:spPr>
          <a:xfrm>
            <a:off x="2836660" y="716710"/>
            <a:ext cx="3021988" cy="9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ADC2CBCD-05FF-E4B2-E635-62D2C607F35D}"/>
              </a:ext>
            </a:extLst>
          </xdr:cNvPr>
          <xdr:cNvCxnSpPr/>
        </xdr:nvCxnSpPr>
        <xdr:spPr>
          <a:xfrm>
            <a:off x="1024558" y="406676"/>
            <a:ext cx="2938135" cy="73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EE801E04-5325-FDA4-28BB-BC498F4A526C}"/>
              </a:ext>
            </a:extLst>
          </xdr:cNvPr>
          <xdr:cNvCxnSpPr/>
        </xdr:nvCxnSpPr>
        <xdr:spPr>
          <a:xfrm flipV="1">
            <a:off x="5305271" y="398989"/>
            <a:ext cx="3072414" cy="6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148497</xdr:rowOff>
    </xdr:from>
    <xdr:to>
      <xdr:col>2</xdr:col>
      <xdr:colOff>1194811</xdr:colOff>
      <xdr:row>53</xdr:row>
      <xdr:rowOff>71871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88AF9F8D-3D5A-4320-AE70-4D385745A7DE}"/>
            </a:ext>
          </a:extLst>
        </xdr:cNvPr>
        <xdr:cNvGrpSpPr/>
      </xdr:nvGrpSpPr>
      <xdr:grpSpPr>
        <a:xfrm>
          <a:off x="793750" y="7736747"/>
          <a:ext cx="5544561" cy="1949024"/>
          <a:chOff x="565143" y="25040"/>
          <a:chExt cx="8059324" cy="857606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904F22B2-3499-3825-450A-2B45579797A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45B1E315-B2A6-639F-A64A-A6BF178BDAC7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06B6929F-F6E2-1EC3-DB18-43565213E5E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9607EC90-27BE-8E70-771C-B851287F20FC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5BA5FE59-45B1-CD6E-C27D-DECA429EEE52}"/>
              </a:ext>
            </a:extLst>
          </xdr:cNvPr>
          <xdr:cNvCxnSpPr/>
        </xdr:nvCxnSpPr>
        <xdr:spPr>
          <a:xfrm>
            <a:off x="3039365" y="25273"/>
            <a:ext cx="2957800" cy="159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1EF98CB3-EDB7-2273-0CBC-103EF601DC42}"/>
              </a:ext>
            </a:extLst>
          </xdr:cNvPr>
          <xdr:cNvCxnSpPr/>
        </xdr:nvCxnSpPr>
        <xdr:spPr>
          <a:xfrm>
            <a:off x="2874804" y="712817"/>
            <a:ext cx="2932959" cy="127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DFD129D9-FE51-6FFC-BEC6-3DD8A95AC271}"/>
              </a:ext>
            </a:extLst>
          </xdr:cNvPr>
          <xdr:cNvCxnSpPr/>
        </xdr:nvCxnSpPr>
        <xdr:spPr>
          <a:xfrm flipV="1">
            <a:off x="963948" y="402599"/>
            <a:ext cx="3124054" cy="407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28A1B597-A093-7E97-160A-0A287668FF6D}"/>
              </a:ext>
            </a:extLst>
          </xdr:cNvPr>
          <xdr:cNvCxnSpPr/>
        </xdr:nvCxnSpPr>
        <xdr:spPr>
          <a:xfrm>
            <a:off x="5359945" y="399054"/>
            <a:ext cx="3056555" cy="35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20</xdr:row>
      <xdr:rowOff>158751</xdr:rowOff>
    </xdr:from>
    <xdr:to>
      <xdr:col>2</xdr:col>
      <xdr:colOff>1039814</xdr:colOff>
      <xdr:row>34</xdr:row>
      <xdr:rowOff>95249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126B9BF9-0C66-44D2-8C21-DACD15394652}"/>
            </a:ext>
          </a:extLst>
        </xdr:cNvPr>
        <xdr:cNvGrpSpPr/>
      </xdr:nvGrpSpPr>
      <xdr:grpSpPr>
        <a:xfrm>
          <a:off x="1187450" y="4044951"/>
          <a:ext cx="5548314" cy="2514598"/>
          <a:chOff x="565143" y="19574"/>
          <a:chExt cx="8059325" cy="863072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ECD22C4E-8D88-A625-FAED-36E2A440C50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5F67BD81-2EFF-46F4-5E43-221BF3F54F6E}"/>
              </a:ext>
            </a:extLst>
          </xdr:cNvPr>
          <xdr:cNvSpPr txBox="1"/>
        </xdr:nvSpPr>
        <xdr:spPr>
          <a:xfrm>
            <a:off x="2735781" y="19623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1C6717EB-9E96-F5A3-5C11-22F26B0BFB53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2CDFBAC2-6774-5A6F-3AC9-F1695615BFDB}"/>
              </a:ext>
            </a:extLst>
          </xdr:cNvPr>
          <xdr:cNvSpPr txBox="1"/>
        </xdr:nvSpPr>
        <xdr:spPr>
          <a:xfrm>
            <a:off x="4828924" y="396732"/>
            <a:ext cx="3795544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E229C065-1B5A-7C5D-1A22-347D5B4C8271}"/>
              </a:ext>
            </a:extLst>
          </xdr:cNvPr>
          <xdr:cNvCxnSpPr/>
        </xdr:nvCxnSpPr>
        <xdr:spPr>
          <a:xfrm>
            <a:off x="2808343" y="19574"/>
            <a:ext cx="3186190" cy="180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77B11DF8-DE5E-C353-8EB3-185694BE6A82}"/>
              </a:ext>
            </a:extLst>
          </xdr:cNvPr>
          <xdr:cNvCxnSpPr/>
        </xdr:nvCxnSpPr>
        <xdr:spPr>
          <a:xfrm flipV="1">
            <a:off x="2738808" y="721949"/>
            <a:ext cx="3240590" cy="17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3B94CAD3-EB96-834C-5164-0C461748090F}"/>
              </a:ext>
            </a:extLst>
          </xdr:cNvPr>
          <xdr:cNvCxnSpPr/>
        </xdr:nvCxnSpPr>
        <xdr:spPr>
          <a:xfrm>
            <a:off x="835354" y="403064"/>
            <a:ext cx="3365528" cy="651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399B6320-DD74-A147-3FAE-59E59225D036}"/>
              </a:ext>
            </a:extLst>
          </xdr:cNvPr>
          <xdr:cNvCxnSpPr/>
        </xdr:nvCxnSpPr>
        <xdr:spPr>
          <a:xfrm flipV="1">
            <a:off x="5096007" y="401535"/>
            <a:ext cx="3291976" cy="14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1EB9-E39E-4529-A296-E00A5AA832D7}">
  <sheetPr>
    <tabColor rgb="FF00B050"/>
  </sheetPr>
  <dimension ref="B1:K774"/>
  <sheetViews>
    <sheetView showGridLines="0" zoomScale="130" zoomScaleNormal="130" workbookViewId="0">
      <selection activeCell="B16" sqref="A2:D17"/>
    </sheetView>
  </sheetViews>
  <sheetFormatPr baseColWidth="10" defaultColWidth="11.5546875" defaultRowHeight="14.4" x14ac:dyDescent="0.3"/>
  <cols>
    <col min="1" max="1" width="2.77734375" style="2" customWidth="1"/>
    <col min="2" max="2" width="39.5546875" style="2" customWidth="1"/>
    <col min="3" max="3" width="22.77734375" style="2" customWidth="1"/>
    <col min="4" max="4" width="26.33203125" style="2" customWidth="1"/>
    <col min="5" max="6" width="19.21875" style="2" customWidth="1"/>
    <col min="7" max="16384" width="11.5546875" style="2"/>
  </cols>
  <sheetData>
    <row r="1" spans="2:10" ht="15" thickBot="1" x14ac:dyDescent="0.35">
      <c r="E1" s="208"/>
      <c r="G1" s="3" t="s">
        <v>133</v>
      </c>
      <c r="H1" s="3"/>
    </row>
    <row r="2" spans="2:10" x14ac:dyDescent="0.3">
      <c r="B2" s="234" t="s">
        <v>237</v>
      </c>
      <c r="C2" s="235"/>
      <c r="D2" s="236"/>
      <c r="E2" s="191"/>
      <c r="F2" s="191"/>
      <c r="I2" s="148"/>
      <c r="J2" s="147"/>
    </row>
    <row r="3" spans="2:10" ht="15" thickBot="1" x14ac:dyDescent="0.35">
      <c r="B3" s="237" t="s">
        <v>10</v>
      </c>
      <c r="C3" s="238"/>
      <c r="D3" s="239"/>
      <c r="E3" s="191"/>
      <c r="F3" s="191"/>
    </row>
    <row r="4" spans="2:10" ht="27" customHeight="1" thickBot="1" x14ac:dyDescent="0.35">
      <c r="B4" s="216" t="s">
        <v>119</v>
      </c>
      <c r="C4" s="217" t="s">
        <v>351</v>
      </c>
      <c r="D4" s="217" t="s">
        <v>354</v>
      </c>
      <c r="E4" s="187"/>
      <c r="F4" s="187"/>
    </row>
    <row r="5" spans="2:10" ht="15" thickBot="1" x14ac:dyDescent="0.35">
      <c r="B5" s="213"/>
      <c r="C5" s="214"/>
      <c r="D5" s="215"/>
      <c r="E5" s="187"/>
      <c r="F5" s="187"/>
    </row>
    <row r="6" spans="2:10" ht="15" thickBot="1" x14ac:dyDescent="0.35">
      <c r="B6" s="5" t="s">
        <v>9</v>
      </c>
      <c r="C6" s="149">
        <v>208395.19</v>
      </c>
      <c r="D6" s="169">
        <v>125451.22</v>
      </c>
      <c r="E6" s="188"/>
      <c r="F6" s="188"/>
    </row>
    <row r="7" spans="2:10" ht="15" thickBot="1" x14ac:dyDescent="0.35">
      <c r="B7" s="4" t="s">
        <v>113</v>
      </c>
      <c r="C7" s="149">
        <v>6453478.4800000004</v>
      </c>
      <c r="D7" s="170">
        <v>6004270.7699999996</v>
      </c>
      <c r="E7" s="188"/>
      <c r="F7" s="188"/>
    </row>
    <row r="8" spans="2:10" ht="15" thickBot="1" x14ac:dyDescent="0.35">
      <c r="B8" s="5" t="s">
        <v>114</v>
      </c>
      <c r="C8" s="149">
        <v>0</v>
      </c>
      <c r="D8" s="169">
        <v>0</v>
      </c>
      <c r="E8" s="188"/>
      <c r="F8" s="188"/>
    </row>
    <row r="9" spans="2:10" ht="15" thickBot="1" x14ac:dyDescent="0.35">
      <c r="B9" s="4" t="s">
        <v>115</v>
      </c>
      <c r="C9" s="149">
        <v>-13362.77</v>
      </c>
      <c r="D9" s="170">
        <v>-13362.77</v>
      </c>
      <c r="E9" s="188"/>
      <c r="F9" s="188"/>
    </row>
    <row r="10" spans="2:10" ht="15" thickBot="1" x14ac:dyDescent="0.35">
      <c r="B10" s="5" t="s">
        <v>116</v>
      </c>
      <c r="C10" s="149">
        <v>0</v>
      </c>
      <c r="D10" s="169">
        <v>0</v>
      </c>
      <c r="E10" s="188"/>
      <c r="F10" s="188"/>
    </row>
    <row r="11" spans="2:10" ht="23.4" thickBot="1" x14ac:dyDescent="0.35">
      <c r="B11" s="51" t="s">
        <v>117</v>
      </c>
      <c r="C11" s="149">
        <v>0</v>
      </c>
      <c r="D11" s="171">
        <v>0</v>
      </c>
      <c r="E11" s="189"/>
      <c r="F11" s="189"/>
    </row>
    <row r="12" spans="2:10" ht="15" thickBot="1" x14ac:dyDescent="0.35">
      <c r="B12" s="4" t="s">
        <v>118</v>
      </c>
      <c r="C12" s="149">
        <v>0</v>
      </c>
      <c r="D12" s="169">
        <v>0</v>
      </c>
      <c r="E12" s="188"/>
      <c r="F12" s="188"/>
    </row>
    <row r="13" spans="2:10" ht="15" thickBot="1" x14ac:dyDescent="0.35">
      <c r="B13" s="37" t="s">
        <v>0</v>
      </c>
      <c r="C13" s="6">
        <f>SUM(C6:C12)</f>
        <v>6648510.9000000013</v>
      </c>
      <c r="D13" s="6">
        <f>SUM(D6:D12)</f>
        <v>6116359.2199999997</v>
      </c>
      <c r="E13" s="190"/>
      <c r="F13" s="190"/>
    </row>
    <row r="15" spans="2:10" x14ac:dyDescent="0.3">
      <c r="B15" s="2" t="s">
        <v>341</v>
      </c>
    </row>
    <row r="16" spans="2:10" x14ac:dyDescent="0.3">
      <c r="B16" s="240" t="s">
        <v>279</v>
      </c>
      <c r="C16" s="240"/>
      <c r="D16" s="240"/>
      <c r="E16" s="167"/>
      <c r="F16" s="167"/>
    </row>
    <row r="17" spans="2:6" ht="24" customHeight="1" x14ac:dyDescent="0.3">
      <c r="B17" s="240"/>
      <c r="C17" s="240"/>
      <c r="D17" s="240"/>
      <c r="E17" s="167"/>
      <c r="F17" s="167"/>
    </row>
    <row r="18" spans="2:6" x14ac:dyDescent="0.3">
      <c r="B18" s="142"/>
      <c r="C18" s="142"/>
      <c r="D18" s="142"/>
      <c r="E18" s="142"/>
      <c r="F18" s="142"/>
    </row>
    <row r="19" spans="2:6" x14ac:dyDescent="0.3">
      <c r="B19" s="142"/>
      <c r="C19" s="142"/>
      <c r="D19" s="142"/>
      <c r="E19" s="142"/>
      <c r="F19" s="142"/>
    </row>
    <row r="20" spans="2:6" x14ac:dyDescent="0.3">
      <c r="B20" s="142"/>
      <c r="C20" s="142"/>
      <c r="D20" s="142"/>
      <c r="E20" s="142"/>
      <c r="F20" s="142"/>
    </row>
    <row r="21" spans="2:6" x14ac:dyDescent="0.3">
      <c r="B21" s="145"/>
      <c r="C21" s="145"/>
      <c r="D21" s="145"/>
      <c r="E21" s="145"/>
      <c r="F21" s="145"/>
    </row>
    <row r="22" spans="2:6" x14ac:dyDescent="0.3">
      <c r="B22" s="145"/>
      <c r="C22" s="145"/>
      <c r="D22" s="145"/>
      <c r="E22" s="145"/>
      <c r="F22" s="145"/>
    </row>
    <row r="23" spans="2:6" x14ac:dyDescent="0.3">
      <c r="B23" s="145"/>
      <c r="C23" s="145"/>
      <c r="D23" s="145"/>
      <c r="E23" s="145"/>
      <c r="F23" s="145"/>
    </row>
    <row r="24" spans="2:6" x14ac:dyDescent="0.3">
      <c r="B24" s="145"/>
      <c r="C24" s="145"/>
      <c r="D24" s="145"/>
      <c r="E24" s="145"/>
      <c r="F24" s="145"/>
    </row>
    <row r="25" spans="2:6" x14ac:dyDescent="0.3">
      <c r="B25" s="145"/>
      <c r="C25" s="145"/>
      <c r="D25" s="145"/>
      <c r="E25" s="145"/>
      <c r="F25" s="145"/>
    </row>
    <row r="26" spans="2:6" x14ac:dyDescent="0.3">
      <c r="B26" s="145"/>
      <c r="C26" s="145"/>
      <c r="D26" s="145"/>
      <c r="E26" s="145"/>
      <c r="F26" s="145"/>
    </row>
    <row r="27" spans="2:6" x14ac:dyDescent="0.3">
      <c r="B27" s="145"/>
      <c r="C27" s="145"/>
      <c r="D27" s="145"/>
      <c r="E27" s="145"/>
      <c r="F27" s="145"/>
    </row>
    <row r="28" spans="2:6" x14ac:dyDescent="0.3">
      <c r="B28" s="145"/>
      <c r="C28" s="145"/>
      <c r="D28" s="145"/>
      <c r="E28" s="145"/>
      <c r="F28" s="145"/>
    </row>
    <row r="29" spans="2:6" x14ac:dyDescent="0.3">
      <c r="B29" s="145"/>
      <c r="C29" s="145"/>
      <c r="D29" s="145"/>
      <c r="E29" s="145"/>
      <c r="F29" s="145"/>
    </row>
    <row r="30" spans="2:6" x14ac:dyDescent="0.3">
      <c r="B30" s="145"/>
      <c r="C30" s="145"/>
      <c r="D30" s="145"/>
      <c r="E30" s="145"/>
      <c r="F30" s="145"/>
    </row>
    <row r="31" spans="2:6" x14ac:dyDescent="0.3">
      <c r="B31" s="145"/>
      <c r="C31" s="145"/>
      <c r="D31" s="145"/>
      <c r="E31" s="145"/>
      <c r="F31" s="145"/>
    </row>
    <row r="32" spans="2:6" x14ac:dyDescent="0.3">
      <c r="B32" s="145"/>
      <c r="C32" s="145"/>
      <c r="D32" s="145"/>
      <c r="E32" s="145"/>
      <c r="F32" s="145"/>
    </row>
    <row r="33" spans="2:6" x14ac:dyDescent="0.3">
      <c r="B33" s="145"/>
      <c r="C33" s="145"/>
      <c r="D33" s="145"/>
      <c r="E33" s="145"/>
      <c r="F33" s="145"/>
    </row>
    <row r="34" spans="2:6" x14ac:dyDescent="0.3">
      <c r="B34" s="145"/>
      <c r="C34" s="145"/>
      <c r="D34" s="145"/>
      <c r="E34" s="145"/>
      <c r="F34" s="145"/>
    </row>
    <row r="35" spans="2:6" x14ac:dyDescent="0.3">
      <c r="B35" s="145"/>
      <c r="C35" s="145"/>
      <c r="D35" s="145"/>
      <c r="E35" s="145"/>
      <c r="F35" s="145"/>
    </row>
    <row r="36" spans="2:6" x14ac:dyDescent="0.3">
      <c r="B36" s="145"/>
      <c r="C36" s="145"/>
      <c r="D36" s="145"/>
      <c r="E36" s="145"/>
      <c r="F36" s="145"/>
    </row>
    <row r="37" spans="2:6" x14ac:dyDescent="0.3">
      <c r="B37" s="145"/>
      <c r="C37" s="145"/>
      <c r="D37" s="145"/>
      <c r="E37" s="145"/>
      <c r="F37" s="145"/>
    </row>
    <row r="38" spans="2:6" x14ac:dyDescent="0.3">
      <c r="B38" s="145"/>
      <c r="C38" s="145"/>
      <c r="D38" s="145"/>
      <c r="E38" s="145"/>
      <c r="F38" s="145"/>
    </row>
    <row r="39" spans="2:6" x14ac:dyDescent="0.3">
      <c r="B39" s="145"/>
      <c r="C39" s="145"/>
      <c r="D39" s="145"/>
      <c r="E39" s="145"/>
      <c r="F39" s="145"/>
    </row>
    <row r="42" spans="2:6" ht="30" customHeight="1" x14ac:dyDescent="0.3">
      <c r="B42" s="241" t="s">
        <v>131</v>
      </c>
      <c r="C42" s="241"/>
      <c r="D42" s="241"/>
      <c r="E42" s="168"/>
      <c r="F42" s="168"/>
    </row>
    <row r="774" spans="11:11" x14ac:dyDescent="0.3">
      <c r="K774" s="2" t="s">
        <v>7</v>
      </c>
    </row>
  </sheetData>
  <mergeCells count="4">
    <mergeCell ref="B2:D2"/>
    <mergeCell ref="B3:D3"/>
    <mergeCell ref="B16:D17"/>
    <mergeCell ref="B42:D42"/>
  </mergeCells>
  <pageMargins left="0.7" right="0.44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6907-B44D-4837-AA9D-E59C1CA77486}">
  <sheetPr>
    <tabColor rgb="FF00B050"/>
  </sheetPr>
  <dimension ref="B2:C43"/>
  <sheetViews>
    <sheetView zoomScale="130" zoomScaleNormal="130" workbookViewId="0">
      <selection activeCell="H18" sqref="A3:H18"/>
    </sheetView>
  </sheetViews>
  <sheetFormatPr baseColWidth="10" defaultColWidth="11.44140625" defaultRowHeight="14.4" x14ac:dyDescent="0.3"/>
  <cols>
    <col min="2" max="2" width="65.77734375" customWidth="1"/>
    <col min="3" max="3" width="17.4414062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258</v>
      </c>
      <c r="C4" s="247"/>
    </row>
    <row r="5" spans="2:3" ht="33.75" customHeight="1" thickBot="1" x14ac:dyDescent="0.35">
      <c r="B5" s="218" t="s">
        <v>119</v>
      </c>
      <c r="C5" s="219" t="s">
        <v>351</v>
      </c>
    </row>
    <row r="6" spans="2:3" x14ac:dyDescent="0.3">
      <c r="B6" s="84"/>
      <c r="C6" s="85"/>
    </row>
    <row r="7" spans="2:3" x14ac:dyDescent="0.3">
      <c r="B7" s="90" t="s">
        <v>367</v>
      </c>
      <c r="C7" s="74">
        <v>0</v>
      </c>
    </row>
    <row r="8" spans="2:3" x14ac:dyDescent="0.3">
      <c r="B8" s="91"/>
      <c r="C8" s="74"/>
    </row>
    <row r="9" spans="2:3" x14ac:dyDescent="0.3">
      <c r="B9" s="91"/>
      <c r="C9" s="74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259</v>
      </c>
      <c r="C17" s="68"/>
    </row>
    <row r="18" spans="2:3" ht="14.4" customHeight="1" x14ac:dyDescent="0.3">
      <c r="B18" s="104" t="s">
        <v>260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83" right="0.37" top="0.74803149606299213" bottom="0.74803149606299213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EB25-A488-48A5-A7F6-A05302FBDF87}">
  <sheetPr>
    <tabColor rgb="FF00B050"/>
  </sheetPr>
  <dimension ref="B2:C43"/>
  <sheetViews>
    <sheetView zoomScale="120" zoomScaleNormal="120" workbookViewId="0">
      <selection activeCell="H20" sqref="A3:H20"/>
    </sheetView>
  </sheetViews>
  <sheetFormatPr baseColWidth="10" defaultColWidth="11.44140625" defaultRowHeight="14.4" x14ac:dyDescent="0.3"/>
  <cols>
    <col min="2" max="2" width="67" customWidth="1"/>
    <col min="3" max="3" width="18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261</v>
      </c>
      <c r="C4" s="247"/>
    </row>
    <row r="5" spans="2:3" ht="35.25" customHeight="1" thickBot="1" x14ac:dyDescent="0.35">
      <c r="B5" s="218" t="s">
        <v>119</v>
      </c>
      <c r="C5" s="219" t="s">
        <v>351</v>
      </c>
    </row>
    <row r="6" spans="2:3" x14ac:dyDescent="0.3">
      <c r="B6" s="84"/>
      <c r="C6" s="85"/>
    </row>
    <row r="7" spans="2:3" x14ac:dyDescent="0.3">
      <c r="B7" s="90" t="s">
        <v>368</v>
      </c>
      <c r="C7" s="74">
        <v>0</v>
      </c>
    </row>
    <row r="8" spans="2:3" x14ac:dyDescent="0.3">
      <c r="B8" s="91"/>
      <c r="C8" s="74"/>
    </row>
    <row r="9" spans="2:3" x14ac:dyDescent="0.3">
      <c r="B9" s="91"/>
      <c r="C9" s="74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262</v>
      </c>
      <c r="C17" s="68"/>
    </row>
    <row r="18" spans="2:3" ht="14.4" customHeight="1" x14ac:dyDescent="0.3">
      <c r="B18" s="104" t="s">
        <v>263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27" right="0.4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6B904-F570-45A8-946D-18EE9436CE79}">
  <sheetPr>
    <tabColor rgb="FF00B050"/>
  </sheetPr>
  <dimension ref="B2:G45"/>
  <sheetViews>
    <sheetView topLeftCell="C13" zoomScale="130" zoomScaleNormal="130" workbookViewId="0">
      <selection activeCell="J23" sqref="A3:J23"/>
    </sheetView>
  </sheetViews>
  <sheetFormatPr baseColWidth="10" defaultColWidth="11.44140625" defaultRowHeight="14.4" x14ac:dyDescent="0.3"/>
  <cols>
    <col min="2" max="2" width="60.77734375" customWidth="1"/>
    <col min="3" max="3" width="16.44140625" customWidth="1"/>
    <col min="4" max="6" width="8.77734375" customWidth="1"/>
    <col min="7" max="7" width="10.77734375" customWidth="1"/>
  </cols>
  <sheetData>
    <row r="2" spans="2:7" ht="15" thickBot="1" x14ac:dyDescent="0.35"/>
    <row r="3" spans="2:7" x14ac:dyDescent="0.3">
      <c r="B3" s="244" t="s">
        <v>237</v>
      </c>
      <c r="C3" s="249"/>
      <c r="D3" s="244" t="s">
        <v>266</v>
      </c>
      <c r="E3" s="249"/>
      <c r="F3" s="249"/>
      <c r="G3" s="245"/>
    </row>
    <row r="4" spans="2:7" ht="15" thickBot="1" x14ac:dyDescent="0.35">
      <c r="B4" s="250" t="s">
        <v>264</v>
      </c>
      <c r="C4" s="251"/>
      <c r="D4" s="252"/>
      <c r="E4" s="253"/>
      <c r="F4" s="253"/>
      <c r="G4" s="254"/>
    </row>
    <row r="5" spans="2:7" ht="39.75" customHeight="1" thickBot="1" x14ac:dyDescent="0.35">
      <c r="B5" s="218" t="s">
        <v>119</v>
      </c>
      <c r="C5" s="219" t="s">
        <v>351</v>
      </c>
      <c r="D5" s="219" t="s">
        <v>269</v>
      </c>
      <c r="E5" s="219" t="s">
        <v>270</v>
      </c>
      <c r="F5" s="219" t="s">
        <v>267</v>
      </c>
      <c r="G5" s="219" t="s">
        <v>268</v>
      </c>
    </row>
    <row r="6" spans="2:7" x14ac:dyDescent="0.3">
      <c r="B6" s="84"/>
      <c r="C6" s="158"/>
      <c r="D6" s="97"/>
      <c r="E6" s="97"/>
      <c r="F6" s="97"/>
      <c r="G6" s="85"/>
    </row>
    <row r="7" spans="2:7" x14ac:dyDescent="0.3">
      <c r="B7" s="173" t="s">
        <v>199</v>
      </c>
      <c r="C7" s="151">
        <v>30110.23</v>
      </c>
      <c r="D7" s="157"/>
      <c r="E7" s="65"/>
      <c r="F7" s="65"/>
      <c r="G7" s="74"/>
    </row>
    <row r="8" spans="2:7" x14ac:dyDescent="0.3">
      <c r="B8" s="173" t="s">
        <v>200</v>
      </c>
      <c r="C8" s="151">
        <v>266451.73</v>
      </c>
      <c r="D8" s="157"/>
      <c r="E8" s="65"/>
      <c r="F8" s="65"/>
      <c r="G8" s="74"/>
    </row>
    <row r="9" spans="2:7" x14ac:dyDescent="0.3">
      <c r="B9" s="173" t="s">
        <v>201</v>
      </c>
      <c r="C9" s="151">
        <v>0</v>
      </c>
      <c r="D9" s="157"/>
      <c r="E9" s="65"/>
      <c r="F9" s="65"/>
      <c r="G9" s="74"/>
    </row>
    <row r="10" spans="2:7" x14ac:dyDescent="0.3">
      <c r="B10" s="173" t="s">
        <v>202</v>
      </c>
      <c r="C10" s="151">
        <v>0</v>
      </c>
      <c r="D10" s="157"/>
      <c r="E10" s="65"/>
      <c r="F10" s="65"/>
      <c r="G10" s="74"/>
    </row>
    <row r="11" spans="2:7" x14ac:dyDescent="0.3">
      <c r="B11" s="173" t="s">
        <v>203</v>
      </c>
      <c r="C11" s="151">
        <v>-777547.8</v>
      </c>
      <c r="D11" s="157"/>
      <c r="E11" s="65"/>
      <c r="F11" s="65"/>
      <c r="G11" s="74"/>
    </row>
    <row r="12" spans="2:7" x14ac:dyDescent="0.3">
      <c r="B12" s="173"/>
      <c r="C12" s="151"/>
      <c r="D12" s="157"/>
      <c r="E12" s="65"/>
      <c r="F12" s="65"/>
      <c r="G12" s="74"/>
    </row>
    <row r="13" spans="2:7" x14ac:dyDescent="0.3">
      <c r="B13" s="173" t="s">
        <v>204</v>
      </c>
      <c r="C13" s="151">
        <v>1642466.77</v>
      </c>
      <c r="D13" s="157"/>
      <c r="E13" s="65"/>
      <c r="F13" s="65"/>
      <c r="G13" s="74"/>
    </row>
    <row r="14" spans="2:7" x14ac:dyDescent="0.3">
      <c r="B14" s="173"/>
      <c r="C14" s="151"/>
      <c r="D14" s="157"/>
      <c r="E14" s="65"/>
      <c r="F14" s="65"/>
      <c r="G14" s="74"/>
    </row>
    <row r="15" spans="2:7" x14ac:dyDescent="0.3">
      <c r="B15" s="173" t="s">
        <v>205</v>
      </c>
      <c r="C15" s="151">
        <v>557.5</v>
      </c>
      <c r="D15" s="157"/>
      <c r="E15" s="65"/>
      <c r="F15" s="65"/>
      <c r="G15" s="74"/>
    </row>
    <row r="16" spans="2:7" x14ac:dyDescent="0.3">
      <c r="B16" s="173" t="s">
        <v>206</v>
      </c>
      <c r="C16" s="160">
        <v>-533756.51</v>
      </c>
      <c r="D16" s="157"/>
      <c r="E16" s="65"/>
      <c r="F16" s="65"/>
      <c r="G16" s="74"/>
    </row>
    <row r="17" spans="2:7" x14ac:dyDescent="0.3">
      <c r="B17" s="91"/>
      <c r="C17" s="159"/>
      <c r="D17" s="65"/>
      <c r="E17" s="65"/>
      <c r="F17" s="65"/>
      <c r="G17" s="74"/>
    </row>
    <row r="18" spans="2:7" ht="15" thickBot="1" x14ac:dyDescent="0.35">
      <c r="B18" s="86" t="s">
        <v>236</v>
      </c>
      <c r="C18" s="98">
        <f>SUM(C7:C17)</f>
        <v>628281.91999999993</v>
      </c>
      <c r="D18" s="98"/>
      <c r="E18" s="98"/>
      <c r="F18" s="98"/>
      <c r="G18" s="75"/>
    </row>
    <row r="19" spans="2:7" x14ac:dyDescent="0.3">
      <c r="B19" s="67"/>
      <c r="C19" s="68"/>
    </row>
    <row r="20" spans="2:7" x14ac:dyDescent="0.3">
      <c r="B20" s="69" t="s">
        <v>265</v>
      </c>
      <c r="C20" s="68"/>
    </row>
    <row r="21" spans="2:7" ht="15" customHeight="1" x14ac:dyDescent="0.3">
      <c r="B21" s="104" t="s">
        <v>349</v>
      </c>
      <c r="C21" s="104"/>
      <c r="D21" s="104"/>
      <c r="E21" s="104"/>
      <c r="F21" s="104"/>
      <c r="G21" s="104"/>
    </row>
    <row r="22" spans="2:7" x14ac:dyDescent="0.3">
      <c r="B22" s="104"/>
      <c r="C22" s="104"/>
      <c r="D22" s="104"/>
      <c r="E22" s="104"/>
      <c r="F22" s="104"/>
      <c r="G22" s="104"/>
    </row>
    <row r="23" spans="2:7" x14ac:dyDescent="0.3">
      <c r="B23" s="104"/>
      <c r="C23" s="104"/>
      <c r="D23" s="104"/>
      <c r="E23" s="104"/>
      <c r="F23" s="104"/>
      <c r="G23" s="104"/>
    </row>
    <row r="44" spans="2:5" ht="15" customHeight="1" x14ac:dyDescent="0.3">
      <c r="B44" s="241" t="s">
        <v>131</v>
      </c>
      <c r="C44" s="241"/>
      <c r="D44" s="241"/>
      <c r="E44" s="241"/>
    </row>
    <row r="45" spans="2:5" x14ac:dyDescent="0.3">
      <c r="B45" s="241"/>
      <c r="C45" s="241"/>
      <c r="D45" s="241"/>
      <c r="E45" s="241"/>
    </row>
  </sheetData>
  <mergeCells count="4">
    <mergeCell ref="B3:C3"/>
    <mergeCell ref="B4:C4"/>
    <mergeCell ref="D3:G4"/>
    <mergeCell ref="B44:E45"/>
  </mergeCells>
  <pageMargins left="0.17" right="0.16" top="0.74803149606299213" bottom="0.74803149606299213" header="0.31496062992125984" footer="0.31496062992125984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52CF-CAE2-476A-8AEA-CB47EE5967DD}">
  <sheetPr>
    <tabColor rgb="FF00B050"/>
  </sheetPr>
  <dimension ref="B1:C43"/>
  <sheetViews>
    <sheetView zoomScale="130" zoomScaleNormal="130" workbookViewId="0">
      <selection activeCell="G19" sqref="A3:G19"/>
    </sheetView>
  </sheetViews>
  <sheetFormatPr baseColWidth="10" defaultColWidth="11.44140625" defaultRowHeight="14.4" x14ac:dyDescent="0.3"/>
  <cols>
    <col min="2" max="2" width="71.5546875" bestFit="1" customWidth="1"/>
    <col min="3" max="3" width="16.77734375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272</v>
      </c>
      <c r="C4" s="247"/>
    </row>
    <row r="5" spans="2:3" ht="32.25" customHeight="1" thickBot="1" x14ac:dyDescent="0.35">
      <c r="B5" s="218" t="s">
        <v>119</v>
      </c>
      <c r="C5" s="219" t="s">
        <v>351</v>
      </c>
    </row>
    <row r="6" spans="2:3" x14ac:dyDescent="0.3">
      <c r="B6" s="84"/>
      <c r="C6" s="85"/>
    </row>
    <row r="7" spans="2:3" x14ac:dyDescent="0.3">
      <c r="B7" s="90" t="s">
        <v>369</v>
      </c>
      <c r="C7" s="74">
        <v>0</v>
      </c>
    </row>
    <row r="8" spans="2:3" x14ac:dyDescent="0.3">
      <c r="B8" s="91"/>
      <c r="C8" s="74"/>
    </row>
    <row r="9" spans="2:3" x14ac:dyDescent="0.3">
      <c r="B9" s="91"/>
      <c r="C9" s="74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271</v>
      </c>
      <c r="C17" s="68"/>
    </row>
    <row r="18" spans="2:3" x14ac:dyDescent="0.3">
      <c r="B18" s="104" t="s">
        <v>273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56999999999999995" right="0.16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FBD09-7547-4147-9895-78D519D52E54}">
  <sheetPr>
    <tabColor rgb="FF00B050"/>
  </sheetPr>
  <dimension ref="B1:C43"/>
  <sheetViews>
    <sheetView topLeftCell="A12" zoomScale="120" zoomScaleNormal="120" workbookViewId="0">
      <selection activeCell="H23" sqref="A3:H23"/>
    </sheetView>
  </sheetViews>
  <sheetFormatPr baseColWidth="10" defaultColWidth="11.44140625" defaultRowHeight="14.4" x14ac:dyDescent="0.3"/>
  <cols>
    <col min="2" max="2" width="71.5546875" bestFit="1" customWidth="1"/>
    <col min="3" max="3" width="16.44140625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274</v>
      </c>
      <c r="C4" s="247"/>
    </row>
    <row r="5" spans="2:3" ht="24" x14ac:dyDescent="0.3">
      <c r="B5" s="218" t="s">
        <v>119</v>
      </c>
      <c r="C5" s="219" t="s">
        <v>351</v>
      </c>
    </row>
    <row r="6" spans="2:3" x14ac:dyDescent="0.3">
      <c r="B6" s="94"/>
      <c r="C6" s="73"/>
    </row>
    <row r="7" spans="2:3" x14ac:dyDescent="0.3">
      <c r="B7" s="90" t="s">
        <v>207</v>
      </c>
      <c r="C7" s="101"/>
    </row>
    <row r="8" spans="2:3" x14ac:dyDescent="0.3">
      <c r="B8" s="124" t="s">
        <v>208</v>
      </c>
      <c r="C8" s="102">
        <v>-17231229.5</v>
      </c>
    </row>
    <row r="9" spans="2:3" x14ac:dyDescent="0.3">
      <c r="B9" s="90" t="s">
        <v>209</v>
      </c>
      <c r="C9" s="101"/>
    </row>
    <row r="10" spans="2:3" x14ac:dyDescent="0.3">
      <c r="B10" s="124" t="s">
        <v>210</v>
      </c>
      <c r="C10" s="102">
        <v>315182.15999999997</v>
      </c>
    </row>
    <row r="11" spans="2:3" x14ac:dyDescent="0.3">
      <c r="B11" s="90" t="s">
        <v>211</v>
      </c>
      <c r="C11" s="74">
        <v>0</v>
      </c>
    </row>
    <row r="12" spans="2:3" x14ac:dyDescent="0.3">
      <c r="B12" s="90" t="s">
        <v>212</v>
      </c>
      <c r="C12" s="73"/>
    </row>
    <row r="13" spans="2:3" x14ac:dyDescent="0.3">
      <c r="B13" s="124" t="s">
        <v>213</v>
      </c>
      <c r="C13" s="74">
        <v>26626779.140000001</v>
      </c>
    </row>
    <row r="14" spans="2:3" x14ac:dyDescent="0.3">
      <c r="B14" s="90" t="s">
        <v>214</v>
      </c>
      <c r="C14" s="73"/>
    </row>
    <row r="15" spans="2:3" x14ac:dyDescent="0.3">
      <c r="B15" s="124" t="s">
        <v>215</v>
      </c>
      <c r="C15" s="74">
        <v>2294993.62</v>
      </c>
    </row>
    <row r="16" spans="2:3" x14ac:dyDescent="0.3">
      <c r="B16" s="91"/>
      <c r="C16" s="74"/>
    </row>
    <row r="17" spans="2:3" ht="15" thickBot="1" x14ac:dyDescent="0.35">
      <c r="B17" s="92"/>
      <c r="C17" s="93"/>
    </row>
    <row r="18" spans="2:3" ht="15" thickBot="1" x14ac:dyDescent="0.35">
      <c r="B18" s="95" t="s">
        <v>236</v>
      </c>
      <c r="C18" s="96">
        <f>SUM(C8:C17)</f>
        <v>12005725.420000002</v>
      </c>
    </row>
    <row r="19" spans="2:3" x14ac:dyDescent="0.3">
      <c r="B19" s="67"/>
      <c r="C19" s="68"/>
    </row>
    <row r="20" spans="2:3" x14ac:dyDescent="0.3">
      <c r="B20" s="69" t="s">
        <v>275</v>
      </c>
      <c r="C20" s="68"/>
    </row>
    <row r="21" spans="2:3" ht="14.4" customHeight="1" x14ac:dyDescent="0.3">
      <c r="B21" s="104" t="s">
        <v>276</v>
      </c>
      <c r="C21" s="104"/>
    </row>
    <row r="22" spans="2:3" x14ac:dyDescent="0.3">
      <c r="B22" s="104"/>
      <c r="C22" s="104"/>
    </row>
    <row r="23" spans="2:3" x14ac:dyDescent="0.3">
      <c r="B23" s="104"/>
      <c r="C23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41" right="0.35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EE9F-421E-43F3-9BD6-5C79C69E8893}">
  <sheetPr>
    <tabColor rgb="FF00B050"/>
  </sheetPr>
  <dimension ref="B1:F42"/>
  <sheetViews>
    <sheetView zoomScale="120" zoomScaleNormal="120" workbookViewId="0">
      <selection activeCell="H23" sqref="A3:H23"/>
    </sheetView>
  </sheetViews>
  <sheetFormatPr baseColWidth="10" defaultColWidth="11.44140625" defaultRowHeight="14.4" x14ac:dyDescent="0.3"/>
  <cols>
    <col min="2" max="2" width="68.77734375" customWidth="1"/>
    <col min="3" max="4" width="16.77734375" customWidth="1"/>
  </cols>
  <sheetData>
    <row r="1" spans="2:6" x14ac:dyDescent="0.3">
      <c r="B1" s="99"/>
      <c r="C1" s="99"/>
      <c r="D1" s="99"/>
    </row>
    <row r="2" spans="2:6" ht="15" thickBot="1" x14ac:dyDescent="0.35"/>
    <row r="3" spans="2:6" x14ac:dyDescent="0.3">
      <c r="B3" s="244" t="s">
        <v>237</v>
      </c>
      <c r="C3" s="249"/>
      <c r="D3" s="245"/>
    </row>
    <row r="4" spans="2:6" ht="15" thickBot="1" x14ac:dyDescent="0.35">
      <c r="B4" s="246" t="s">
        <v>277</v>
      </c>
      <c r="C4" s="255"/>
      <c r="D4" s="247"/>
    </row>
    <row r="5" spans="2:6" ht="36.6" thickBot="1" x14ac:dyDescent="0.35">
      <c r="B5" s="218" t="s">
        <v>119</v>
      </c>
      <c r="C5" s="219" t="s">
        <v>352</v>
      </c>
      <c r="D5" s="219" t="s">
        <v>353</v>
      </c>
    </row>
    <row r="6" spans="2:6" x14ac:dyDescent="0.3">
      <c r="B6" s="84"/>
      <c r="C6" s="161"/>
      <c r="D6" s="85"/>
    </row>
    <row r="7" spans="2:6" x14ac:dyDescent="0.3">
      <c r="B7" s="112" t="s">
        <v>88</v>
      </c>
      <c r="C7" s="162"/>
      <c r="D7" s="113"/>
      <c r="E7" s="105"/>
      <c r="F7" s="105"/>
    </row>
    <row r="8" spans="2:6" x14ac:dyDescent="0.3">
      <c r="B8" s="114" t="s">
        <v>280</v>
      </c>
      <c r="C8" s="115">
        <v>1744784.53</v>
      </c>
      <c r="D8" s="115">
        <v>3160627.79</v>
      </c>
      <c r="E8" s="106"/>
    </row>
    <row r="9" spans="2:6" x14ac:dyDescent="0.3">
      <c r="B9" s="114" t="s">
        <v>281</v>
      </c>
      <c r="C9" s="115">
        <v>0</v>
      </c>
      <c r="D9" s="115">
        <v>0</v>
      </c>
      <c r="E9" s="106"/>
    </row>
    <row r="10" spans="2:6" x14ac:dyDescent="0.3">
      <c r="B10" s="114" t="s">
        <v>282</v>
      </c>
      <c r="C10" s="115">
        <v>0</v>
      </c>
      <c r="D10" s="115">
        <v>0</v>
      </c>
      <c r="E10" s="106"/>
    </row>
    <row r="11" spans="2:6" x14ac:dyDescent="0.3">
      <c r="B11" s="114" t="s">
        <v>283</v>
      </c>
      <c r="C11" s="115">
        <v>7304040.0999999996</v>
      </c>
      <c r="D11" s="115">
        <v>5904828.1699999999</v>
      </c>
      <c r="E11" s="106"/>
    </row>
    <row r="12" spans="2:6" x14ac:dyDescent="0.3">
      <c r="B12" s="114" t="s">
        <v>284</v>
      </c>
      <c r="C12" s="115">
        <v>97960.320000000007</v>
      </c>
      <c r="D12" s="115">
        <v>127997.2</v>
      </c>
      <c r="E12" s="106"/>
    </row>
    <row r="13" spans="2:6" x14ac:dyDescent="0.3">
      <c r="B13" s="114" t="s">
        <v>285</v>
      </c>
      <c r="C13" s="115">
        <v>411046.94</v>
      </c>
      <c r="D13" s="115">
        <v>795390.5</v>
      </c>
      <c r="E13" s="106"/>
    </row>
    <row r="14" spans="2:6" x14ac:dyDescent="0.3">
      <c r="B14" s="114" t="s">
        <v>286</v>
      </c>
      <c r="C14" s="115">
        <v>0</v>
      </c>
      <c r="D14" s="115">
        <v>0</v>
      </c>
      <c r="E14" s="106"/>
    </row>
    <row r="15" spans="2:6" ht="39.75" customHeight="1" x14ac:dyDescent="0.3">
      <c r="B15" s="112" t="s">
        <v>89</v>
      </c>
      <c r="C15" s="113"/>
      <c r="D15" s="113"/>
      <c r="E15" s="105"/>
      <c r="F15" s="105"/>
    </row>
    <row r="16" spans="2:6" ht="37.5" customHeight="1" x14ac:dyDescent="0.3">
      <c r="B16" s="108" t="s">
        <v>287</v>
      </c>
      <c r="C16" s="115">
        <v>38570692.880000003</v>
      </c>
      <c r="D16" s="115">
        <v>30283337.969999999</v>
      </c>
    </row>
    <row r="17" spans="2:4" x14ac:dyDescent="0.3">
      <c r="B17" s="109"/>
      <c r="C17" s="107"/>
      <c r="D17" s="107"/>
    </row>
    <row r="18" spans="2:4" x14ac:dyDescent="0.3">
      <c r="B18" s="91"/>
      <c r="C18" s="74"/>
      <c r="D18" s="74"/>
    </row>
    <row r="19" spans="2:4" ht="15" thickBot="1" x14ac:dyDescent="0.35">
      <c r="B19" s="92"/>
      <c r="C19" s="93"/>
      <c r="D19" s="93"/>
    </row>
    <row r="20" spans="2:4" ht="15" thickBot="1" x14ac:dyDescent="0.35">
      <c r="B20" s="95" t="s">
        <v>236</v>
      </c>
      <c r="C20" s="96">
        <f>SUM(C7:C19)</f>
        <v>48128524.770000003</v>
      </c>
      <c r="D20" s="96">
        <f>SUM(D7:D19)</f>
        <v>40272181.629999995</v>
      </c>
    </row>
    <row r="21" spans="2:4" x14ac:dyDescent="0.3">
      <c r="B21" s="67"/>
      <c r="C21" s="67"/>
      <c r="D21" s="68"/>
    </row>
    <row r="22" spans="2:4" x14ac:dyDescent="0.3">
      <c r="B22" s="69" t="s">
        <v>278</v>
      </c>
      <c r="C22" s="69"/>
      <c r="D22" s="68"/>
    </row>
    <row r="23" spans="2:4" ht="14.4" customHeight="1" x14ac:dyDescent="0.3">
      <c r="B23" s="104" t="s">
        <v>358</v>
      </c>
      <c r="C23" s="104"/>
      <c r="D23" s="104"/>
    </row>
    <row r="24" spans="2:4" x14ac:dyDescent="0.3">
      <c r="B24" s="104"/>
      <c r="C24" s="104"/>
      <c r="D24" s="104"/>
    </row>
    <row r="25" spans="2:4" x14ac:dyDescent="0.3">
      <c r="B25" s="104"/>
      <c r="C25" s="104"/>
      <c r="D25" s="104"/>
    </row>
    <row r="41" spans="2:4" x14ac:dyDescent="0.3">
      <c r="B41" s="241" t="s">
        <v>131</v>
      </c>
      <c r="C41" s="241"/>
      <c r="D41" s="241"/>
    </row>
    <row r="42" spans="2:4" x14ac:dyDescent="0.3">
      <c r="B42" s="241"/>
      <c r="C42" s="241"/>
      <c r="D42" s="241"/>
    </row>
  </sheetData>
  <mergeCells count="3">
    <mergeCell ref="B3:D3"/>
    <mergeCell ref="B4:D4"/>
    <mergeCell ref="B41:D42"/>
  </mergeCells>
  <pageMargins left="0.16" right="0.16" top="0.6" bottom="0.74803149606299213" header="0.31496062992125984" footer="0.31496062992125984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5B31-443D-466D-8F73-E573270286F7}">
  <sheetPr>
    <tabColor rgb="FF00B050"/>
  </sheetPr>
  <dimension ref="B1:F43"/>
  <sheetViews>
    <sheetView topLeftCell="A16" zoomScale="130" zoomScaleNormal="130" workbookViewId="0">
      <selection activeCell="D23" sqref="A3:D23"/>
    </sheetView>
  </sheetViews>
  <sheetFormatPr baseColWidth="10" defaultColWidth="11.44140625" defaultRowHeight="14.4" x14ac:dyDescent="0.3"/>
  <cols>
    <col min="1" max="1" width="9.77734375" customWidth="1"/>
    <col min="2" max="2" width="68.77734375" customWidth="1"/>
    <col min="3" max="4" width="15.77734375" customWidth="1"/>
  </cols>
  <sheetData>
    <row r="1" spans="2:6" x14ac:dyDescent="0.3">
      <c r="B1" s="99"/>
      <c r="C1" s="99"/>
      <c r="D1" s="99"/>
    </row>
    <row r="2" spans="2:6" ht="15" thickBot="1" x14ac:dyDescent="0.35"/>
    <row r="3" spans="2:6" x14ac:dyDescent="0.3">
      <c r="B3" s="244" t="s">
        <v>237</v>
      </c>
      <c r="C3" s="249"/>
      <c r="D3" s="245"/>
    </row>
    <row r="4" spans="2:6" ht="15" thickBot="1" x14ac:dyDescent="0.35">
      <c r="B4" s="246" t="s">
        <v>277</v>
      </c>
      <c r="C4" s="255"/>
      <c r="D4" s="247"/>
    </row>
    <row r="5" spans="2:6" ht="36.6" thickBot="1" x14ac:dyDescent="0.35">
      <c r="B5" s="218" t="s">
        <v>119</v>
      </c>
      <c r="C5" s="219" t="s">
        <v>351</v>
      </c>
      <c r="D5" s="219" t="s">
        <v>354</v>
      </c>
    </row>
    <row r="6" spans="2:6" x14ac:dyDescent="0.3">
      <c r="B6" s="84"/>
      <c r="C6" s="161"/>
      <c r="D6" s="85"/>
    </row>
    <row r="7" spans="2:6" x14ac:dyDescent="0.3">
      <c r="B7" s="112" t="s">
        <v>88</v>
      </c>
      <c r="C7" s="162"/>
      <c r="D7" s="113"/>
      <c r="E7" s="105"/>
      <c r="F7" s="105"/>
    </row>
    <row r="8" spans="2:6" x14ac:dyDescent="0.3">
      <c r="B8" s="114" t="s">
        <v>280</v>
      </c>
      <c r="C8" s="115">
        <v>15798725.029999999</v>
      </c>
      <c r="D8" s="115">
        <v>16918008.940000001</v>
      </c>
      <c r="E8" s="106"/>
    </row>
    <row r="9" spans="2:6" x14ac:dyDescent="0.3">
      <c r="B9" s="114" t="s">
        <v>281</v>
      </c>
      <c r="C9" s="115">
        <v>0</v>
      </c>
      <c r="D9" s="115">
        <v>0</v>
      </c>
      <c r="E9" s="106"/>
    </row>
    <row r="10" spans="2:6" x14ac:dyDescent="0.3">
      <c r="B10" s="114" t="s">
        <v>282</v>
      </c>
      <c r="C10" s="115">
        <v>0</v>
      </c>
      <c r="D10" s="115">
        <v>0</v>
      </c>
      <c r="E10" s="106"/>
    </row>
    <row r="11" spans="2:6" x14ac:dyDescent="0.3">
      <c r="B11" s="114" t="s">
        <v>283</v>
      </c>
      <c r="C11" s="115">
        <v>25303469.890000001</v>
      </c>
      <c r="D11" s="115">
        <v>20951575.109999999</v>
      </c>
      <c r="E11" s="106"/>
    </row>
    <row r="12" spans="2:6" x14ac:dyDescent="0.3">
      <c r="B12" s="114" t="s">
        <v>284</v>
      </c>
      <c r="C12" s="115">
        <v>178088.33</v>
      </c>
      <c r="D12" s="115">
        <v>224890.81</v>
      </c>
      <c r="E12" s="106"/>
    </row>
    <row r="13" spans="2:6" x14ac:dyDescent="0.3">
      <c r="B13" s="114" t="s">
        <v>285</v>
      </c>
      <c r="C13" s="115">
        <v>1960865.91</v>
      </c>
      <c r="D13" s="115">
        <v>1147882.26</v>
      </c>
      <c r="E13" s="106"/>
    </row>
    <row r="14" spans="2:6" x14ac:dyDescent="0.3">
      <c r="B14" s="114" t="s">
        <v>286</v>
      </c>
      <c r="C14" s="115">
        <v>0</v>
      </c>
      <c r="D14" s="115">
        <v>0</v>
      </c>
      <c r="E14" s="106"/>
    </row>
    <row r="15" spans="2:6" ht="39.75" customHeight="1" x14ac:dyDescent="0.3">
      <c r="B15" s="211" t="s">
        <v>89</v>
      </c>
      <c r="C15" s="113"/>
      <c r="D15" s="113"/>
      <c r="E15" s="105"/>
      <c r="F15" s="105"/>
    </row>
    <row r="16" spans="2:6" ht="37.5" customHeight="1" x14ac:dyDescent="0.3">
      <c r="B16" s="108" t="s">
        <v>287</v>
      </c>
      <c r="C16" s="212">
        <v>114106711.26000001</v>
      </c>
      <c r="D16" s="212">
        <v>97958080</v>
      </c>
    </row>
    <row r="17" spans="2:4" x14ac:dyDescent="0.3">
      <c r="B17" s="109"/>
      <c r="C17" s="107"/>
      <c r="D17" s="107"/>
    </row>
    <row r="18" spans="2:4" x14ac:dyDescent="0.3">
      <c r="B18" s="91"/>
      <c r="C18" s="74"/>
      <c r="D18" s="74"/>
    </row>
    <row r="19" spans="2:4" ht="15" thickBot="1" x14ac:dyDescent="0.35">
      <c r="B19" s="92"/>
      <c r="C19" s="93"/>
      <c r="D19" s="93"/>
    </row>
    <row r="20" spans="2:4" ht="15" thickBot="1" x14ac:dyDescent="0.35">
      <c r="B20" s="95" t="s">
        <v>236</v>
      </c>
      <c r="C20" s="96">
        <f>SUM(C7:C19)</f>
        <v>157347860.42000002</v>
      </c>
      <c r="D20" s="96">
        <f>SUM(D7:D19)</f>
        <v>137200437.12</v>
      </c>
    </row>
    <row r="21" spans="2:4" x14ac:dyDescent="0.3">
      <c r="B21" s="67"/>
      <c r="C21" s="67"/>
      <c r="D21" s="68"/>
    </row>
    <row r="22" spans="2:4" x14ac:dyDescent="0.3">
      <c r="B22" s="69" t="s">
        <v>278</v>
      </c>
      <c r="C22" s="69"/>
      <c r="D22" s="68"/>
    </row>
    <row r="23" spans="2:4" ht="14.4" customHeight="1" x14ac:dyDescent="0.3">
      <c r="B23" s="104" t="s">
        <v>359</v>
      </c>
      <c r="C23" s="104"/>
      <c r="D23" s="104"/>
    </row>
    <row r="24" spans="2:4" x14ac:dyDescent="0.3">
      <c r="B24" s="104"/>
      <c r="C24" s="104"/>
      <c r="D24" s="104"/>
    </row>
    <row r="25" spans="2:4" x14ac:dyDescent="0.3">
      <c r="B25" s="104"/>
      <c r="C25" s="104"/>
      <c r="D25" s="104"/>
    </row>
    <row r="42" spans="2:4" x14ac:dyDescent="0.3">
      <c r="B42" s="241" t="s">
        <v>131</v>
      </c>
      <c r="C42" s="241"/>
      <c r="D42" s="241"/>
    </row>
    <row r="43" spans="2:4" x14ac:dyDescent="0.3">
      <c r="B43" s="241"/>
      <c r="C43" s="241"/>
      <c r="D43" s="241"/>
    </row>
  </sheetData>
  <mergeCells count="3">
    <mergeCell ref="B3:D3"/>
    <mergeCell ref="B4:D4"/>
    <mergeCell ref="B42:D43"/>
  </mergeCells>
  <pageMargins left="0.33" right="0.16" top="0.52" bottom="0.74803149606299213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0EBC-40AD-48F7-8892-C985949E6A19}">
  <sheetPr>
    <tabColor rgb="FF00B050"/>
  </sheetPr>
  <dimension ref="B1:D42"/>
  <sheetViews>
    <sheetView workbookViewId="0">
      <selection activeCell="I20" sqref="A3:I20"/>
    </sheetView>
  </sheetViews>
  <sheetFormatPr baseColWidth="10" defaultColWidth="11.44140625" defaultRowHeight="14.4" x14ac:dyDescent="0.3"/>
  <cols>
    <col min="1" max="1" width="5.88671875" customWidth="1"/>
    <col min="2" max="2" width="71.5546875" bestFit="1" customWidth="1"/>
    <col min="3" max="4" width="15.77734375" customWidth="1"/>
  </cols>
  <sheetData>
    <row r="1" spans="2:4" x14ac:dyDescent="0.3">
      <c r="B1" s="99"/>
      <c r="C1" s="99"/>
      <c r="D1" s="99"/>
    </row>
    <row r="2" spans="2:4" ht="15" thickBot="1" x14ac:dyDescent="0.35"/>
    <row r="3" spans="2:4" x14ac:dyDescent="0.3">
      <c r="B3" s="244" t="s">
        <v>237</v>
      </c>
      <c r="C3" s="249"/>
      <c r="D3" s="245"/>
    </row>
    <row r="4" spans="2:4" ht="15" thickBot="1" x14ac:dyDescent="0.35">
      <c r="B4" s="246" t="s">
        <v>288</v>
      </c>
      <c r="C4" s="255"/>
      <c r="D4" s="247"/>
    </row>
    <row r="5" spans="2:4" ht="36" x14ac:dyDescent="0.3">
      <c r="B5" s="218" t="s">
        <v>119</v>
      </c>
      <c r="C5" s="219" t="s">
        <v>373</v>
      </c>
      <c r="D5" s="219" t="s">
        <v>374</v>
      </c>
    </row>
    <row r="6" spans="2:4" x14ac:dyDescent="0.3">
      <c r="B6" s="94"/>
      <c r="C6" s="163"/>
      <c r="D6" s="73"/>
    </row>
    <row r="7" spans="2:4" ht="36" x14ac:dyDescent="0.3">
      <c r="B7" s="112" t="s">
        <v>89</v>
      </c>
      <c r="C7" s="162"/>
      <c r="D7" s="113"/>
    </row>
    <row r="8" spans="2:4" ht="22.8" x14ac:dyDescent="0.3">
      <c r="B8" s="175" t="s">
        <v>287</v>
      </c>
      <c r="C8" s="115">
        <v>38570692.880000003</v>
      </c>
      <c r="D8" s="115">
        <v>30283337.969999999</v>
      </c>
    </row>
    <row r="9" spans="2:4" x14ac:dyDescent="0.3">
      <c r="B9" s="90"/>
      <c r="C9" s="101"/>
      <c r="D9" s="101"/>
    </row>
    <row r="10" spans="2:4" x14ac:dyDescent="0.3">
      <c r="B10" s="91"/>
      <c r="C10" s="102"/>
      <c r="D10" s="102"/>
    </row>
    <row r="11" spans="2:4" x14ac:dyDescent="0.3">
      <c r="B11" s="94"/>
      <c r="C11" s="73"/>
      <c r="D11" s="73"/>
    </row>
    <row r="12" spans="2:4" x14ac:dyDescent="0.3">
      <c r="B12" s="103"/>
      <c r="C12" s="74"/>
      <c r="D12" s="74"/>
    </row>
    <row r="13" spans="2:4" x14ac:dyDescent="0.3">
      <c r="B13" s="91"/>
      <c r="C13" s="74"/>
      <c r="D13" s="74"/>
    </row>
    <row r="14" spans="2:4" ht="15" thickBot="1" x14ac:dyDescent="0.35">
      <c r="B14" s="92"/>
      <c r="C14" s="93"/>
      <c r="D14" s="93"/>
    </row>
    <row r="15" spans="2:4" ht="15" thickBot="1" x14ac:dyDescent="0.35">
      <c r="B15" s="95" t="s">
        <v>236</v>
      </c>
      <c r="C15" s="96">
        <f>SUM(C8:C14)</f>
        <v>38570692.880000003</v>
      </c>
      <c r="D15" s="96">
        <f>SUM(D8:D14)</f>
        <v>30283337.969999999</v>
      </c>
    </row>
    <row r="16" spans="2:4" x14ac:dyDescent="0.3">
      <c r="B16" s="67"/>
      <c r="C16" s="67"/>
      <c r="D16" s="68"/>
    </row>
    <row r="17" spans="2:4" x14ac:dyDescent="0.3">
      <c r="B17" s="69" t="s">
        <v>289</v>
      </c>
      <c r="C17" s="69"/>
      <c r="D17" s="68"/>
    </row>
    <row r="18" spans="2:4" ht="14.4" customHeight="1" x14ac:dyDescent="0.3">
      <c r="B18" s="104" t="s">
        <v>290</v>
      </c>
      <c r="C18" s="104"/>
      <c r="D18" s="104"/>
    </row>
    <row r="19" spans="2:4" x14ac:dyDescent="0.3">
      <c r="B19" s="104"/>
      <c r="C19" s="104"/>
      <c r="D19" s="104"/>
    </row>
    <row r="41" spans="2:4" x14ac:dyDescent="0.3">
      <c r="B41" s="241" t="s">
        <v>131</v>
      </c>
      <c r="C41" s="241"/>
      <c r="D41" s="241"/>
    </row>
    <row r="42" spans="2:4" x14ac:dyDescent="0.3">
      <c r="B42" s="241"/>
      <c r="C42" s="241"/>
      <c r="D42" s="241"/>
    </row>
  </sheetData>
  <mergeCells count="3">
    <mergeCell ref="B3:D3"/>
    <mergeCell ref="B4:D4"/>
    <mergeCell ref="B41:D42"/>
  </mergeCells>
  <phoneticPr fontId="33" type="noConversion"/>
  <pageMargins left="0.7" right="0.7" top="0.75" bottom="0.75" header="0.3" footer="0.3"/>
  <pageSetup scale="8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9D38-23AB-48B3-8B9F-D7DD2E906657}">
  <sheetPr>
    <tabColor rgb="FF00B050"/>
  </sheetPr>
  <dimension ref="B1:D42"/>
  <sheetViews>
    <sheetView zoomScale="120" zoomScaleNormal="120" workbookViewId="0">
      <selection sqref="A1:XFD1048576"/>
    </sheetView>
  </sheetViews>
  <sheetFormatPr baseColWidth="10" defaultColWidth="11.44140625" defaultRowHeight="14.4" x14ac:dyDescent="0.3"/>
  <cols>
    <col min="2" max="2" width="71.5546875" bestFit="1" customWidth="1"/>
    <col min="3" max="4" width="15.77734375" customWidth="1"/>
  </cols>
  <sheetData>
    <row r="1" spans="2:4" x14ac:dyDescent="0.3">
      <c r="B1" s="99"/>
      <c r="C1" s="99"/>
      <c r="D1" s="99"/>
    </row>
    <row r="2" spans="2:4" ht="15" thickBot="1" x14ac:dyDescent="0.35"/>
    <row r="3" spans="2:4" x14ac:dyDescent="0.3">
      <c r="B3" s="244" t="s">
        <v>237</v>
      </c>
      <c r="C3" s="249"/>
      <c r="D3" s="245"/>
    </row>
    <row r="4" spans="2:4" ht="15" thickBot="1" x14ac:dyDescent="0.35">
      <c r="B4" s="246" t="s">
        <v>288</v>
      </c>
      <c r="C4" s="255"/>
      <c r="D4" s="247"/>
    </row>
    <row r="5" spans="2:4" ht="36" x14ac:dyDescent="0.3">
      <c r="B5" s="218" t="s">
        <v>119</v>
      </c>
      <c r="C5" s="219" t="s">
        <v>351</v>
      </c>
      <c r="D5" s="219" t="s">
        <v>354</v>
      </c>
    </row>
    <row r="6" spans="2:4" x14ac:dyDescent="0.3">
      <c r="B6" s="94"/>
      <c r="C6" s="163"/>
      <c r="D6" s="73"/>
    </row>
    <row r="7" spans="2:4" ht="36" x14ac:dyDescent="0.3">
      <c r="B7" s="112" t="s">
        <v>89</v>
      </c>
      <c r="C7" s="162"/>
      <c r="D7" s="113"/>
    </row>
    <row r="8" spans="2:4" ht="22.8" x14ac:dyDescent="0.3">
      <c r="B8" s="175" t="s">
        <v>287</v>
      </c>
      <c r="C8" s="115">
        <f>+'EA-1-acum'!C16</f>
        <v>114106711.26000001</v>
      </c>
      <c r="D8" s="115">
        <f>+'EA-1-acum'!D16</f>
        <v>97958080</v>
      </c>
    </row>
    <row r="9" spans="2:4" x14ac:dyDescent="0.3">
      <c r="B9" s="90"/>
      <c r="C9" s="101"/>
      <c r="D9" s="101"/>
    </row>
    <row r="10" spans="2:4" x14ac:dyDescent="0.3">
      <c r="B10" s="91"/>
      <c r="C10" s="102"/>
      <c r="D10" s="102"/>
    </row>
    <row r="11" spans="2:4" x14ac:dyDescent="0.3">
      <c r="B11" s="94"/>
      <c r="C11" s="73"/>
      <c r="D11" s="73"/>
    </row>
    <row r="12" spans="2:4" x14ac:dyDescent="0.3">
      <c r="B12" s="103"/>
      <c r="C12" s="74"/>
      <c r="D12" s="74"/>
    </row>
    <row r="13" spans="2:4" x14ac:dyDescent="0.3">
      <c r="B13" s="91"/>
      <c r="C13" s="74"/>
      <c r="D13" s="74"/>
    </row>
    <row r="14" spans="2:4" ht="15" thickBot="1" x14ac:dyDescent="0.35">
      <c r="B14" s="92"/>
      <c r="C14" s="93"/>
      <c r="D14" s="93"/>
    </row>
    <row r="15" spans="2:4" ht="15" thickBot="1" x14ac:dyDescent="0.35">
      <c r="B15" s="95" t="s">
        <v>236</v>
      </c>
      <c r="C15" s="96">
        <f>SUM(C8:C14)</f>
        <v>114106711.26000001</v>
      </c>
      <c r="D15" s="96">
        <f>SUM(D8:D14)</f>
        <v>97958080</v>
      </c>
    </row>
    <row r="16" spans="2:4" x14ac:dyDescent="0.3">
      <c r="B16" s="67"/>
      <c r="C16" s="67"/>
      <c r="D16" s="68"/>
    </row>
    <row r="17" spans="2:4" x14ac:dyDescent="0.3">
      <c r="B17" s="69" t="s">
        <v>289</v>
      </c>
      <c r="C17" s="69"/>
      <c r="D17" s="68"/>
    </row>
    <row r="18" spans="2:4" x14ac:dyDescent="0.3">
      <c r="B18" s="248" t="s">
        <v>290</v>
      </c>
      <c r="C18" s="248"/>
      <c r="D18" s="248"/>
    </row>
    <row r="19" spans="2:4" x14ac:dyDescent="0.3">
      <c r="B19" s="248"/>
      <c r="C19" s="248"/>
      <c r="D19" s="248"/>
    </row>
    <row r="41" spans="2:4" x14ac:dyDescent="0.3">
      <c r="B41" s="241" t="s">
        <v>131</v>
      </c>
      <c r="C41" s="241"/>
      <c r="D41" s="241"/>
    </row>
    <row r="42" spans="2:4" x14ac:dyDescent="0.3">
      <c r="B42" s="241"/>
      <c r="C42" s="241"/>
      <c r="D42" s="241"/>
    </row>
  </sheetData>
  <mergeCells count="4">
    <mergeCell ref="B3:D3"/>
    <mergeCell ref="B4:D4"/>
    <mergeCell ref="B18:D19"/>
    <mergeCell ref="B41:D42"/>
  </mergeCells>
  <pageMargins left="0.16" right="0.16" top="0.74803149606299213" bottom="0.74803149606299213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06600-CF4D-4367-A462-F639290505B7}">
  <sheetPr>
    <tabColor rgb="FF00B050"/>
  </sheetPr>
  <dimension ref="B1:C43"/>
  <sheetViews>
    <sheetView zoomScale="130" zoomScaleNormal="130" workbookViewId="0">
      <selection activeCell="H18" sqref="A3:H18"/>
    </sheetView>
  </sheetViews>
  <sheetFormatPr baseColWidth="10" defaultColWidth="11.44140625" defaultRowHeight="14.4" x14ac:dyDescent="0.3"/>
  <cols>
    <col min="1" max="1" width="8.77734375" customWidth="1"/>
    <col min="2" max="2" width="71.5546875" bestFit="1" customWidth="1"/>
    <col min="3" max="3" width="16.44140625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291</v>
      </c>
      <c r="C4" s="247"/>
    </row>
    <row r="5" spans="2:3" ht="24" x14ac:dyDescent="0.3">
      <c r="B5" s="218" t="s">
        <v>119</v>
      </c>
      <c r="C5" s="219" t="s">
        <v>351</v>
      </c>
    </row>
    <row r="6" spans="2:3" x14ac:dyDescent="0.3">
      <c r="B6" s="94"/>
      <c r="C6" s="73"/>
    </row>
    <row r="7" spans="2:3" x14ac:dyDescent="0.3">
      <c r="B7" s="112" t="s">
        <v>370</v>
      </c>
      <c r="C7" s="210">
        <v>0</v>
      </c>
    </row>
    <row r="8" spans="2:3" x14ac:dyDescent="0.3">
      <c r="B8" s="108"/>
      <c r="C8" s="115"/>
    </row>
    <row r="9" spans="2:3" x14ac:dyDescent="0.3">
      <c r="B9" s="90"/>
      <c r="C9" s="101"/>
    </row>
    <row r="10" spans="2:3" x14ac:dyDescent="0.3">
      <c r="B10" s="91"/>
      <c r="C10" s="102"/>
    </row>
    <row r="11" spans="2:3" x14ac:dyDescent="0.3">
      <c r="B11" s="94"/>
      <c r="C11" s="73"/>
    </row>
    <row r="12" spans="2:3" x14ac:dyDescent="0.3">
      <c r="B12" s="103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ht="15" thickBot="1" x14ac:dyDescent="0.35">
      <c r="B15" s="95" t="s">
        <v>236</v>
      </c>
      <c r="C15" s="96">
        <f>SUM(C8:C14)</f>
        <v>0</v>
      </c>
    </row>
    <row r="16" spans="2:3" x14ac:dyDescent="0.3">
      <c r="B16" s="67"/>
      <c r="C16" s="68"/>
    </row>
    <row r="17" spans="2:3" x14ac:dyDescent="0.3">
      <c r="B17" s="69" t="s">
        <v>292</v>
      </c>
      <c r="C17" s="68"/>
    </row>
    <row r="18" spans="2:3" x14ac:dyDescent="0.3">
      <c r="B18" s="104" t="s">
        <v>293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56999999999999995" right="0.4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DE2E-B67C-4C1B-BDF5-ABB41EEFCF4D}">
  <sheetPr>
    <tabColor rgb="FF00B050"/>
  </sheetPr>
  <dimension ref="B2:F44"/>
  <sheetViews>
    <sheetView topLeftCell="A12" zoomScale="130" zoomScaleNormal="130" workbookViewId="0">
      <selection activeCell="C19" sqref="A4:D21"/>
    </sheetView>
  </sheetViews>
  <sheetFormatPr baseColWidth="10" defaultColWidth="11.44140625" defaultRowHeight="13.2" x14ac:dyDescent="0.3"/>
  <cols>
    <col min="1" max="1" width="6.77734375" style="53" customWidth="1"/>
    <col min="2" max="2" width="7" style="54" hidden="1" customWidth="1"/>
    <col min="3" max="3" width="70.77734375" style="53" customWidth="1"/>
    <col min="4" max="4" width="20.21875" style="53" customWidth="1"/>
    <col min="5" max="5" width="11.44140625" style="53"/>
    <col min="6" max="6" width="12.77734375" style="55" bestFit="1" customWidth="1"/>
    <col min="7" max="16384" width="11.44140625" style="53"/>
  </cols>
  <sheetData>
    <row r="2" spans="2:6" s="56" customFormat="1" ht="14.55" customHeight="1" x14ac:dyDescent="0.25">
      <c r="B2" s="242"/>
      <c r="C2" s="242"/>
      <c r="D2" s="242"/>
      <c r="E2" s="57" t="s">
        <v>151</v>
      </c>
      <c r="F2" s="58"/>
    </row>
    <row r="3" spans="2:6" s="56" customFormat="1" ht="14.55" customHeight="1" thickBot="1" x14ac:dyDescent="0.3">
      <c r="B3" s="59"/>
      <c r="C3" s="59"/>
      <c r="D3" s="59"/>
      <c r="E3" s="57"/>
      <c r="F3" s="58"/>
    </row>
    <row r="4" spans="2:6" s="56" customFormat="1" ht="20.25" customHeight="1" x14ac:dyDescent="0.25">
      <c r="B4" s="78"/>
      <c r="C4" s="244" t="s">
        <v>237</v>
      </c>
      <c r="D4" s="245"/>
      <c r="F4" s="58"/>
    </row>
    <row r="5" spans="2:6" s="56" customFormat="1" ht="21" customHeight="1" thickBot="1" x14ac:dyDescent="0.3">
      <c r="B5" s="79"/>
      <c r="C5" s="246" t="s">
        <v>238</v>
      </c>
      <c r="D5" s="247"/>
      <c r="F5" s="58"/>
    </row>
    <row r="6" spans="2:6" ht="36.75" customHeight="1" thickBot="1" x14ac:dyDescent="0.35">
      <c r="B6" s="77" t="s">
        <v>152</v>
      </c>
      <c r="C6" s="218" t="s">
        <v>119</v>
      </c>
      <c r="D6" s="219" t="s">
        <v>361</v>
      </c>
    </row>
    <row r="7" spans="2:6" s="60" customFormat="1" ht="15.75" customHeight="1" x14ac:dyDescent="0.3">
      <c r="B7" s="80" t="s">
        <v>153</v>
      </c>
      <c r="C7" s="62"/>
      <c r="D7" s="63"/>
      <c r="F7" s="64"/>
    </row>
    <row r="8" spans="2:6" s="60" customFormat="1" ht="20.100000000000001" customHeight="1" x14ac:dyDescent="0.3">
      <c r="B8" s="81" t="s">
        <v>154</v>
      </c>
      <c r="C8" s="87" t="s">
        <v>143</v>
      </c>
      <c r="D8" s="150"/>
      <c r="F8" s="64"/>
    </row>
    <row r="9" spans="2:6" ht="20.100000000000001" customHeight="1" x14ac:dyDescent="0.3">
      <c r="B9" s="82" t="s">
        <v>155</v>
      </c>
      <c r="C9" s="172" t="s">
        <v>144</v>
      </c>
      <c r="D9" s="151">
        <v>0</v>
      </c>
    </row>
    <row r="10" spans="2:6" ht="20.100000000000001" customHeight="1" x14ac:dyDescent="0.3">
      <c r="B10" s="82" t="s">
        <v>156</v>
      </c>
      <c r="C10" s="172" t="s">
        <v>145</v>
      </c>
      <c r="D10" s="151">
        <v>0</v>
      </c>
    </row>
    <row r="11" spans="2:6" ht="20.100000000000001" customHeight="1" x14ac:dyDescent="0.3">
      <c r="B11" s="82" t="s">
        <v>157</v>
      </c>
      <c r="C11" s="172" t="s">
        <v>146</v>
      </c>
      <c r="D11" s="151">
        <v>0</v>
      </c>
    </row>
    <row r="12" spans="2:6" ht="20.100000000000001" customHeight="1" x14ac:dyDescent="0.3">
      <c r="B12" s="82" t="s">
        <v>158</v>
      </c>
      <c r="C12" s="172" t="s">
        <v>147</v>
      </c>
      <c r="D12" s="151">
        <v>0</v>
      </c>
    </row>
    <row r="13" spans="2:6" ht="20.100000000000001" customHeight="1" x14ac:dyDescent="0.3">
      <c r="B13" s="82" t="s">
        <v>159</v>
      </c>
      <c r="C13" s="172" t="s">
        <v>148</v>
      </c>
      <c r="D13" s="151">
        <v>215685.15</v>
      </c>
    </row>
    <row r="14" spans="2:6" ht="20.100000000000001" customHeight="1" x14ac:dyDescent="0.3">
      <c r="B14" s="82" t="s">
        <v>160</v>
      </c>
      <c r="C14" s="172" t="s">
        <v>149</v>
      </c>
      <c r="D14" s="151">
        <v>1966.08</v>
      </c>
    </row>
    <row r="15" spans="2:6" ht="20.100000000000001" customHeight="1" x14ac:dyDescent="0.3">
      <c r="B15" s="82" t="s">
        <v>161</v>
      </c>
      <c r="C15" s="172" t="s">
        <v>150</v>
      </c>
      <c r="D15" s="151">
        <v>5163.0600000000004</v>
      </c>
    </row>
    <row r="16" spans="2:6" ht="20.100000000000001" customHeight="1" thickBot="1" x14ac:dyDescent="0.35">
      <c r="B16" s="83"/>
      <c r="C16" s="66" t="s">
        <v>236</v>
      </c>
      <c r="D16" s="89">
        <f>SUM(D8:D15)</f>
        <v>222814.28999999998</v>
      </c>
    </row>
    <row r="17" spans="2:6" ht="20.100000000000001" customHeight="1" x14ac:dyDescent="0.3">
      <c r="C17" s="67"/>
      <c r="D17" s="68"/>
    </row>
    <row r="18" spans="2:6" ht="20.100000000000001" customHeight="1" x14ac:dyDescent="0.3">
      <c r="C18" s="69" t="s">
        <v>136</v>
      </c>
      <c r="D18" s="68"/>
    </row>
    <row r="19" spans="2:6" ht="20.100000000000001" customHeight="1" x14ac:dyDescent="0.3">
      <c r="C19" s="248" t="s">
        <v>239</v>
      </c>
      <c r="D19" s="248"/>
    </row>
    <row r="20" spans="2:6" ht="20.100000000000001" customHeight="1" x14ac:dyDescent="0.3">
      <c r="B20" s="61" t="s">
        <v>162</v>
      </c>
      <c r="C20" s="248"/>
      <c r="D20" s="248"/>
    </row>
    <row r="21" spans="2:6" ht="20.100000000000001" customHeight="1" x14ac:dyDescent="0.3">
      <c r="B21" s="54" t="s">
        <v>163</v>
      </c>
      <c r="C21" s="248"/>
      <c r="D21" s="248"/>
    </row>
    <row r="24" spans="2:6" x14ac:dyDescent="0.3">
      <c r="C24" s="243"/>
      <c r="D24" s="243"/>
    </row>
    <row r="25" spans="2:6" s="70" customFormat="1" x14ac:dyDescent="0.3">
      <c r="B25" s="71"/>
      <c r="F25" s="72"/>
    </row>
    <row r="27" spans="2:6" x14ac:dyDescent="0.3">
      <c r="F27" s="144"/>
    </row>
    <row r="28" spans="2:6" s="70" customFormat="1" x14ac:dyDescent="0.3">
      <c r="B28" s="71"/>
      <c r="F28" s="72"/>
    </row>
    <row r="29" spans="2:6" s="70" customFormat="1" x14ac:dyDescent="0.3">
      <c r="B29" s="71"/>
      <c r="F29" s="72"/>
    </row>
    <row r="30" spans="2:6" s="70" customFormat="1" x14ac:dyDescent="0.3">
      <c r="B30" s="71"/>
      <c r="F30" s="72"/>
    </row>
    <row r="31" spans="2:6" s="70" customFormat="1" x14ac:dyDescent="0.3">
      <c r="B31" s="71"/>
      <c r="F31" s="72"/>
    </row>
    <row r="32" spans="2:6" s="70" customFormat="1" x14ac:dyDescent="0.3">
      <c r="B32" s="71"/>
      <c r="F32" s="72"/>
    </row>
    <row r="33" spans="2:6" s="70" customFormat="1" x14ac:dyDescent="0.3">
      <c r="B33" s="71"/>
      <c r="F33" s="72"/>
    </row>
    <row r="34" spans="2:6" s="70" customFormat="1" x14ac:dyDescent="0.3">
      <c r="B34" s="71"/>
      <c r="F34" s="72"/>
    </row>
    <row r="35" spans="2:6" s="70" customFormat="1" x14ac:dyDescent="0.3">
      <c r="B35" s="71"/>
      <c r="F35" s="72"/>
    </row>
    <row r="36" spans="2:6" s="70" customFormat="1" x14ac:dyDescent="0.3">
      <c r="B36" s="71"/>
      <c r="F36" s="72"/>
    </row>
    <row r="37" spans="2:6" s="70" customFormat="1" x14ac:dyDescent="0.3">
      <c r="B37" s="71"/>
      <c r="F37" s="72"/>
    </row>
    <row r="38" spans="2:6" s="70" customFormat="1" x14ac:dyDescent="0.3">
      <c r="B38" s="71"/>
      <c r="F38" s="72"/>
    </row>
    <row r="43" spans="2:6" ht="12.75" customHeight="1" x14ac:dyDescent="0.3">
      <c r="C43" s="241" t="s">
        <v>131</v>
      </c>
      <c r="D43" s="241"/>
      <c r="E43" s="143"/>
    </row>
    <row r="44" spans="2:6" x14ac:dyDescent="0.3">
      <c r="C44" s="241"/>
      <c r="D44" s="241"/>
    </row>
  </sheetData>
  <mergeCells count="6">
    <mergeCell ref="C43:D44"/>
    <mergeCell ref="B2:D2"/>
    <mergeCell ref="C24:D24"/>
    <mergeCell ref="C4:D4"/>
    <mergeCell ref="C5:D5"/>
    <mergeCell ref="C19:D21"/>
  </mergeCells>
  <pageMargins left="0.41" right="0.16" top="0.74803149606299213" bottom="0.74803149606299213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4342-C210-43B1-9F16-55569EE20B89}">
  <sheetPr>
    <tabColor rgb="FF00B050"/>
  </sheetPr>
  <dimension ref="B1:F60"/>
  <sheetViews>
    <sheetView topLeftCell="E34" zoomScale="130" zoomScaleNormal="130" workbookViewId="0">
      <selection activeCell="K45" sqref="A3:K45"/>
    </sheetView>
  </sheetViews>
  <sheetFormatPr baseColWidth="10" defaultColWidth="11.44140625" defaultRowHeight="14.4" x14ac:dyDescent="0.3"/>
  <cols>
    <col min="2" max="2" width="60.77734375" customWidth="1"/>
    <col min="3" max="3" width="15.77734375" customWidth="1"/>
    <col min="4" max="4" width="10.77734375" customWidth="1"/>
    <col min="5" max="5" width="15.77734375" customWidth="1"/>
    <col min="6" max="6" width="10.77734375" customWidth="1"/>
  </cols>
  <sheetData>
    <row r="1" spans="2:6" x14ac:dyDescent="0.3">
      <c r="B1" s="99"/>
      <c r="C1" s="99"/>
      <c r="E1" s="99"/>
    </row>
    <row r="2" spans="2:6" ht="9" customHeight="1" thickBot="1" x14ac:dyDescent="0.35"/>
    <row r="3" spans="2:6" x14ac:dyDescent="0.3">
      <c r="B3" s="244" t="s">
        <v>237</v>
      </c>
      <c r="C3" s="249"/>
      <c r="D3" s="249"/>
      <c r="E3" s="249"/>
      <c r="F3" s="245"/>
    </row>
    <row r="4" spans="2:6" ht="15" thickBot="1" x14ac:dyDescent="0.35">
      <c r="B4" s="250" t="s">
        <v>294</v>
      </c>
      <c r="C4" s="251"/>
      <c r="D4" s="251"/>
      <c r="E4" s="251"/>
      <c r="F4" s="256"/>
    </row>
    <row r="5" spans="2:6" ht="37.5" customHeight="1" x14ac:dyDescent="0.3">
      <c r="B5" s="220" t="s">
        <v>119</v>
      </c>
      <c r="C5" s="221" t="s">
        <v>352</v>
      </c>
      <c r="D5" s="222" t="s">
        <v>324</v>
      </c>
      <c r="E5" s="221" t="s">
        <v>353</v>
      </c>
      <c r="F5" s="222" t="s">
        <v>324</v>
      </c>
    </row>
    <row r="6" spans="2:6" ht="9" customHeight="1" x14ac:dyDescent="0.3">
      <c r="B6" s="94"/>
      <c r="C6" s="63"/>
      <c r="D6" s="119"/>
      <c r="E6" s="63"/>
      <c r="F6" s="119"/>
    </row>
    <row r="7" spans="2:6" x14ac:dyDescent="0.3">
      <c r="B7" s="112" t="s">
        <v>296</v>
      </c>
      <c r="C7" s="110"/>
      <c r="D7" s="113"/>
      <c r="E7" s="110"/>
      <c r="F7" s="113"/>
    </row>
    <row r="8" spans="2:6" x14ac:dyDescent="0.3">
      <c r="B8" s="112" t="s">
        <v>297</v>
      </c>
      <c r="C8" s="116"/>
      <c r="D8" s="113"/>
      <c r="E8" s="116"/>
      <c r="F8" s="113"/>
    </row>
    <row r="9" spans="2:6" ht="15" customHeight="1" x14ac:dyDescent="0.3">
      <c r="B9" s="117" t="s">
        <v>298</v>
      </c>
      <c r="C9" s="111">
        <v>18594071.77</v>
      </c>
      <c r="D9" s="200">
        <f>+C9/C42</f>
        <v>0.46840691537984319</v>
      </c>
      <c r="E9" s="111">
        <v>17578797.190000001</v>
      </c>
      <c r="F9" s="200">
        <f>+E9/E42</f>
        <v>0.42400164065033158</v>
      </c>
    </row>
    <row r="10" spans="2:6" ht="15" customHeight="1" x14ac:dyDescent="0.3">
      <c r="B10" s="117" t="s">
        <v>27</v>
      </c>
      <c r="C10" s="111">
        <v>5312960.83</v>
      </c>
      <c r="D10" s="200">
        <f>+C10/C42</f>
        <v>0.13383984017580414</v>
      </c>
      <c r="E10" s="111">
        <v>6161155.1799999997</v>
      </c>
      <c r="F10" s="200">
        <f>+E10/E42</f>
        <v>0.14860743180468361</v>
      </c>
    </row>
    <row r="11" spans="2:6" ht="15" customHeight="1" x14ac:dyDescent="0.3">
      <c r="B11" s="117" t="s">
        <v>299</v>
      </c>
      <c r="C11" s="111">
        <v>10977951.25</v>
      </c>
      <c r="D11" s="200">
        <f>+C11/C42</f>
        <v>0.27654772692118063</v>
      </c>
      <c r="E11" s="111">
        <v>13520347.17</v>
      </c>
      <c r="F11" s="200">
        <f>+E11/E42</f>
        <v>0.32611158319200489</v>
      </c>
    </row>
    <row r="12" spans="2:6" x14ac:dyDescent="0.3">
      <c r="B12" s="112" t="s">
        <v>300</v>
      </c>
      <c r="C12" s="116"/>
      <c r="D12" s="200"/>
      <c r="E12" s="116"/>
      <c r="F12" s="200"/>
    </row>
    <row r="13" spans="2:6" ht="15" customHeight="1" x14ac:dyDescent="0.3">
      <c r="B13" s="117" t="s">
        <v>301</v>
      </c>
      <c r="C13" s="111">
        <v>0</v>
      </c>
      <c r="D13" s="200">
        <f>+C13/C42</f>
        <v>0</v>
      </c>
      <c r="E13" s="111">
        <v>0</v>
      </c>
      <c r="F13" s="200">
        <f>+E13/E42</f>
        <v>0</v>
      </c>
    </row>
    <row r="14" spans="2:6" ht="15" customHeight="1" x14ac:dyDescent="0.3">
      <c r="B14" s="117" t="s">
        <v>302</v>
      </c>
      <c r="C14" s="111">
        <v>0</v>
      </c>
      <c r="D14" s="200">
        <f>+C14/C42</f>
        <v>0</v>
      </c>
      <c r="E14" s="111">
        <v>0</v>
      </c>
      <c r="F14" s="200">
        <f>+E14/E42</f>
        <v>0</v>
      </c>
    </row>
    <row r="15" spans="2:6" ht="15" customHeight="1" x14ac:dyDescent="0.3">
      <c r="B15" s="117" t="s">
        <v>303</v>
      </c>
      <c r="C15" s="111">
        <v>431132.27</v>
      </c>
      <c r="D15" s="200">
        <f>+C15/C42</f>
        <v>1.0860737723796025E-2</v>
      </c>
      <c r="E15" s="111">
        <v>140443.57999999999</v>
      </c>
      <c r="F15" s="200">
        <f>+E15/E42</f>
        <v>3.3875075578368445E-3</v>
      </c>
    </row>
    <row r="16" spans="2:6" x14ac:dyDescent="0.3">
      <c r="B16" s="117" t="s">
        <v>304</v>
      </c>
      <c r="C16" s="111">
        <v>415220.49</v>
      </c>
      <c r="D16" s="200">
        <f>+C16/C42</f>
        <v>1.0459900947419384E-2</v>
      </c>
      <c r="E16" s="111">
        <v>795392.71</v>
      </c>
      <c r="F16" s="200">
        <f>+E16/E42</f>
        <v>1.9184919784680295E-2</v>
      </c>
    </row>
    <row r="17" spans="2:6" ht="15" customHeight="1" x14ac:dyDescent="0.3">
      <c r="B17" s="117" t="s">
        <v>305</v>
      </c>
      <c r="C17" s="111">
        <v>3616285.67</v>
      </c>
      <c r="D17" s="200">
        <f>+C17/C42</f>
        <v>9.1098562852165943E-2</v>
      </c>
      <c r="E17" s="111">
        <v>3032568.62</v>
      </c>
      <c r="F17" s="200">
        <f>+E17/E42</f>
        <v>7.314573667168589E-2</v>
      </c>
    </row>
    <row r="18" spans="2:6" ht="15" customHeight="1" x14ac:dyDescent="0.3">
      <c r="B18" s="117" t="s">
        <v>306</v>
      </c>
      <c r="C18" s="111">
        <v>0</v>
      </c>
      <c r="D18" s="200">
        <f>+C18/C42</f>
        <v>0</v>
      </c>
      <c r="E18" s="111">
        <v>0</v>
      </c>
      <c r="F18" s="200">
        <f>+E18/E42</f>
        <v>0</v>
      </c>
    </row>
    <row r="19" spans="2:6" ht="15" customHeight="1" x14ac:dyDescent="0.3">
      <c r="B19" s="117" t="s">
        <v>307</v>
      </c>
      <c r="C19" s="111">
        <v>0</v>
      </c>
      <c r="D19" s="200">
        <f>+C19/C42</f>
        <v>0</v>
      </c>
      <c r="E19" s="111">
        <v>0</v>
      </c>
      <c r="F19" s="200">
        <f>+E19/E42</f>
        <v>0</v>
      </c>
    </row>
    <row r="20" spans="2:6" hidden="1" x14ac:dyDescent="0.3">
      <c r="B20" s="117" t="s">
        <v>308</v>
      </c>
      <c r="C20" s="111">
        <v>0</v>
      </c>
      <c r="D20" s="200">
        <f>+C20/C42</f>
        <v>0</v>
      </c>
      <c r="E20" s="111">
        <v>0</v>
      </c>
      <c r="F20" s="200">
        <f>+E20/E42</f>
        <v>0</v>
      </c>
    </row>
    <row r="21" spans="2:6" ht="15" hidden="1" customHeight="1" x14ac:dyDescent="0.3">
      <c r="B21" s="117" t="s">
        <v>309</v>
      </c>
      <c r="C21" s="111">
        <v>0</v>
      </c>
      <c r="D21" s="200">
        <f>+C21/C42</f>
        <v>0</v>
      </c>
      <c r="E21" s="111">
        <v>0</v>
      </c>
      <c r="F21" s="200">
        <f>+E21/E42</f>
        <v>0</v>
      </c>
    </row>
    <row r="22" spans="2:6" x14ac:dyDescent="0.3">
      <c r="B22" s="112" t="s">
        <v>310</v>
      </c>
      <c r="C22" s="116">
        <v>0</v>
      </c>
      <c r="D22" s="200">
        <f>+C22/C42</f>
        <v>0</v>
      </c>
      <c r="E22" s="116">
        <v>0</v>
      </c>
      <c r="F22" s="200">
        <f>+E22/E42</f>
        <v>0</v>
      </c>
    </row>
    <row r="23" spans="2:6" x14ac:dyDescent="0.3">
      <c r="B23" s="117" t="s">
        <v>311</v>
      </c>
      <c r="C23" s="111">
        <v>0</v>
      </c>
      <c r="D23" s="200">
        <f>+C23/C42</f>
        <v>0</v>
      </c>
      <c r="E23" s="111">
        <v>0</v>
      </c>
      <c r="F23" s="200">
        <f>+E23/E42</f>
        <v>0</v>
      </c>
    </row>
    <row r="24" spans="2:6" x14ac:dyDescent="0.3">
      <c r="B24" s="117" t="s">
        <v>312</v>
      </c>
      <c r="C24" s="111">
        <v>0</v>
      </c>
      <c r="D24" s="200">
        <f>+C24/C42</f>
        <v>0</v>
      </c>
      <c r="E24" s="111">
        <v>0</v>
      </c>
      <c r="F24" s="200">
        <f>+E24/E42</f>
        <v>0</v>
      </c>
    </row>
    <row r="25" spans="2:6" x14ac:dyDescent="0.3">
      <c r="B25" s="117" t="s">
        <v>313</v>
      </c>
      <c r="C25" s="111">
        <v>0</v>
      </c>
      <c r="D25" s="200">
        <f>+C25/C42</f>
        <v>0</v>
      </c>
      <c r="E25" s="111">
        <v>0</v>
      </c>
      <c r="F25" s="200">
        <f>+E25/E42</f>
        <v>0</v>
      </c>
    </row>
    <row r="26" spans="2:6" x14ac:dyDescent="0.3">
      <c r="B26" s="112" t="s">
        <v>314</v>
      </c>
      <c r="C26" s="116"/>
      <c r="D26" s="200"/>
      <c r="E26" s="116"/>
      <c r="F26" s="200"/>
    </row>
    <row r="27" spans="2:6" ht="15" customHeight="1" x14ac:dyDescent="0.3">
      <c r="B27" s="117" t="s">
        <v>315</v>
      </c>
      <c r="C27" s="111">
        <v>348785.18</v>
      </c>
      <c r="D27" s="200">
        <f>+C27/C42</f>
        <v>8.7863159997904738E-3</v>
      </c>
      <c r="E27" s="111">
        <v>230562.46</v>
      </c>
      <c r="F27" s="200">
        <f>+E27/E42</f>
        <v>5.5611803387770036E-3</v>
      </c>
    </row>
    <row r="28" spans="2:6" ht="15" customHeight="1" x14ac:dyDescent="0.3">
      <c r="B28" s="117" t="s">
        <v>316</v>
      </c>
      <c r="C28" s="111">
        <v>0</v>
      </c>
      <c r="D28" s="200">
        <f>+C28/C42</f>
        <v>0</v>
      </c>
      <c r="E28" s="111">
        <v>0</v>
      </c>
      <c r="F28" s="200">
        <f>+E28/E42</f>
        <v>0</v>
      </c>
    </row>
    <row r="29" spans="2:6" ht="15" customHeight="1" x14ac:dyDescent="0.3">
      <c r="B29" s="117" t="s">
        <v>317</v>
      </c>
      <c r="C29" s="111">
        <v>0</v>
      </c>
      <c r="D29" s="200">
        <f>+C29/C42</f>
        <v>0</v>
      </c>
      <c r="E29" s="111">
        <v>0</v>
      </c>
      <c r="F29" s="200">
        <f>+E29/E42</f>
        <v>0</v>
      </c>
    </row>
    <row r="30" spans="2:6" ht="15" hidden="1" customHeight="1" x14ac:dyDescent="0.3">
      <c r="B30" s="117" t="s">
        <v>318</v>
      </c>
      <c r="C30" s="111">
        <v>0</v>
      </c>
      <c r="D30" s="200">
        <f>+C30/C42</f>
        <v>0</v>
      </c>
      <c r="E30" s="111">
        <v>0</v>
      </c>
      <c r="F30" s="200">
        <f>+E30/E42</f>
        <v>0</v>
      </c>
    </row>
    <row r="31" spans="2:6" ht="15" hidden="1" customHeight="1" x14ac:dyDescent="0.3">
      <c r="B31" s="117" t="s">
        <v>319</v>
      </c>
      <c r="C31" s="111">
        <v>0</v>
      </c>
      <c r="D31" s="200">
        <f>+C31/C42</f>
        <v>0</v>
      </c>
      <c r="E31" s="111">
        <v>0</v>
      </c>
      <c r="F31" s="200">
        <f>+E31/E42</f>
        <v>0</v>
      </c>
    </row>
    <row r="32" spans="2:6" x14ac:dyDescent="0.3">
      <c r="B32" s="112" t="s">
        <v>320</v>
      </c>
      <c r="C32" s="116">
        <v>0</v>
      </c>
      <c r="D32" s="200">
        <f>+C32/C42</f>
        <v>0</v>
      </c>
      <c r="E32" s="116">
        <v>0</v>
      </c>
      <c r="F32" s="200">
        <f>+E32/E42</f>
        <v>0</v>
      </c>
    </row>
    <row r="33" spans="2:6" ht="15" customHeight="1" x14ac:dyDescent="0.3">
      <c r="B33" s="117" t="s">
        <v>58</v>
      </c>
      <c r="C33" s="111">
        <v>0</v>
      </c>
      <c r="D33" s="200">
        <f>+C33/C42</f>
        <v>0</v>
      </c>
      <c r="E33" s="111">
        <v>0</v>
      </c>
      <c r="F33" s="200">
        <f>+E33/E42</f>
        <v>0</v>
      </c>
    </row>
    <row r="34" spans="2:6" x14ac:dyDescent="0.3">
      <c r="B34" s="117" t="s">
        <v>5</v>
      </c>
      <c r="C34" s="111">
        <v>0</v>
      </c>
      <c r="D34" s="200">
        <f>+C34/C42</f>
        <v>0</v>
      </c>
      <c r="E34" s="111">
        <v>0</v>
      </c>
      <c r="F34" s="200">
        <f>+E34/E42</f>
        <v>0</v>
      </c>
    </row>
    <row r="35" spans="2:6" ht="15" customHeight="1" x14ac:dyDescent="0.3">
      <c r="B35" s="117" t="s">
        <v>59</v>
      </c>
      <c r="C35" s="111">
        <v>0</v>
      </c>
      <c r="D35" s="200">
        <f>+C35/C42</f>
        <v>0</v>
      </c>
      <c r="E35" s="111">
        <v>0</v>
      </c>
      <c r="F35" s="200">
        <f>+E35/E42</f>
        <v>0</v>
      </c>
    </row>
    <row r="36" spans="2:6" ht="24.75" customHeight="1" x14ac:dyDescent="0.3">
      <c r="B36" s="117" t="s">
        <v>60</v>
      </c>
      <c r="C36" s="111">
        <v>0</v>
      </c>
      <c r="D36" s="200">
        <f>+C36/C42</f>
        <v>0</v>
      </c>
      <c r="E36" s="111">
        <v>0</v>
      </c>
      <c r="F36" s="200">
        <f>+E36/E42</f>
        <v>0</v>
      </c>
    </row>
    <row r="37" spans="2:6" ht="15" hidden="1" customHeight="1" x14ac:dyDescent="0.3">
      <c r="B37" s="117" t="s">
        <v>61</v>
      </c>
      <c r="C37" s="111">
        <v>0</v>
      </c>
      <c r="D37" s="200">
        <f>+C37/C42</f>
        <v>0</v>
      </c>
      <c r="E37" s="111">
        <v>0</v>
      </c>
      <c r="F37" s="200">
        <f>+E37/E42</f>
        <v>0</v>
      </c>
    </row>
    <row r="38" spans="2:6" x14ac:dyDescent="0.3">
      <c r="B38" s="117" t="s">
        <v>6</v>
      </c>
      <c r="C38" s="111">
        <v>0</v>
      </c>
      <c r="D38" s="200">
        <f>+C38/C42</f>
        <v>0</v>
      </c>
      <c r="E38" s="111">
        <v>0</v>
      </c>
      <c r="F38" s="200">
        <f>+E38/E42</f>
        <v>0</v>
      </c>
    </row>
    <row r="39" spans="2:6" x14ac:dyDescent="0.3">
      <c r="B39" s="112" t="s">
        <v>321</v>
      </c>
      <c r="C39" s="116">
        <v>0</v>
      </c>
      <c r="D39" s="200">
        <f>+C39/C42</f>
        <v>0</v>
      </c>
      <c r="E39" s="116">
        <v>0</v>
      </c>
      <c r="F39" s="200">
        <f>+E39/E42</f>
        <v>0</v>
      </c>
    </row>
    <row r="40" spans="2:6" ht="15" customHeight="1" x14ac:dyDescent="0.3">
      <c r="B40" s="117" t="s">
        <v>322</v>
      </c>
      <c r="C40" s="111">
        <v>0</v>
      </c>
      <c r="D40" s="200">
        <f>+C40/C42</f>
        <v>0</v>
      </c>
      <c r="E40" s="111">
        <v>0</v>
      </c>
      <c r="F40" s="200">
        <f>+E40/E42</f>
        <v>0</v>
      </c>
    </row>
    <row r="41" spans="2:6" ht="8.25" customHeight="1" x14ac:dyDescent="0.3">
      <c r="B41" s="114"/>
      <c r="C41" s="111"/>
      <c r="D41" s="201"/>
      <c r="E41" s="111"/>
      <c r="F41" s="201"/>
    </row>
    <row r="42" spans="2:6" ht="15" thickBot="1" x14ac:dyDescent="0.35">
      <c r="B42" s="118" t="s">
        <v>323</v>
      </c>
      <c r="C42" s="121">
        <f>SUM(C8:C41)</f>
        <v>39696407.460000008</v>
      </c>
      <c r="D42" s="202">
        <f>+C42/C42</f>
        <v>1</v>
      </c>
      <c r="E42" s="121">
        <f>SUM(E8:E41)</f>
        <v>41459266.909999996</v>
      </c>
      <c r="F42" s="202">
        <f>+E42/E42</f>
        <v>1</v>
      </c>
    </row>
    <row r="44" spans="2:6" x14ac:dyDescent="0.3">
      <c r="B44" s="69" t="s">
        <v>295</v>
      </c>
      <c r="C44" s="68"/>
      <c r="E44" s="68"/>
    </row>
    <row r="45" spans="2:6" ht="15" customHeight="1" x14ac:dyDescent="0.3">
      <c r="B45" s="312" t="s">
        <v>371</v>
      </c>
      <c r="C45" s="312"/>
      <c r="D45" s="312"/>
      <c r="E45" s="312"/>
      <c r="F45" s="312"/>
    </row>
    <row r="46" spans="2:6" x14ac:dyDescent="0.3">
      <c r="B46" s="312"/>
      <c r="C46" s="312"/>
      <c r="D46" s="312"/>
      <c r="E46" s="312"/>
      <c r="F46" s="312"/>
    </row>
    <row r="47" spans="2:6" x14ac:dyDescent="0.3">
      <c r="B47" s="312"/>
      <c r="C47" s="312"/>
      <c r="D47" s="312"/>
      <c r="E47" s="312"/>
      <c r="F47" s="312"/>
    </row>
    <row r="53" spans="2:6" x14ac:dyDescent="0.3">
      <c r="B53" s="176"/>
    </row>
    <row r="54" spans="2:6" ht="9.75" customHeight="1" x14ac:dyDescent="0.3"/>
    <row r="60" spans="2:6" x14ac:dyDescent="0.3">
      <c r="B60" s="241" t="s">
        <v>131</v>
      </c>
      <c r="C60" s="241"/>
      <c r="D60" s="241"/>
      <c r="E60" s="241"/>
      <c r="F60" s="241"/>
    </row>
  </sheetData>
  <mergeCells count="3">
    <mergeCell ref="B3:F3"/>
    <mergeCell ref="B4:F4"/>
    <mergeCell ref="B60:F60"/>
  </mergeCells>
  <pageMargins left="0.19685039370078741" right="0.15748031496062992" top="0.56000000000000005" bottom="0.31" header="0.28000000000000003" footer="0.16"/>
  <pageSetup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78EA-FE87-4863-95B0-DB4D140ABD87}">
  <sheetPr>
    <tabColor rgb="FF00B050"/>
  </sheetPr>
  <dimension ref="B1:F62"/>
  <sheetViews>
    <sheetView topLeftCell="C36" zoomScale="130" zoomScaleNormal="130" workbookViewId="0">
      <selection activeCell="I45" sqref="A3:I45"/>
    </sheetView>
  </sheetViews>
  <sheetFormatPr baseColWidth="10" defaultColWidth="11.44140625" defaultRowHeight="14.4" x14ac:dyDescent="0.3"/>
  <cols>
    <col min="2" max="2" width="60.77734375" customWidth="1"/>
    <col min="3" max="3" width="15.77734375" customWidth="1"/>
    <col min="4" max="4" width="10.77734375" customWidth="1"/>
    <col min="5" max="5" width="15.77734375" customWidth="1"/>
    <col min="6" max="6" width="10.77734375" customWidth="1"/>
  </cols>
  <sheetData>
    <row r="1" spans="2:6" x14ac:dyDescent="0.3">
      <c r="B1" s="99"/>
      <c r="C1" s="99"/>
      <c r="E1" s="99"/>
    </row>
    <row r="2" spans="2:6" ht="15" thickBot="1" x14ac:dyDescent="0.35"/>
    <row r="3" spans="2:6" x14ac:dyDescent="0.3">
      <c r="B3" s="244" t="s">
        <v>237</v>
      </c>
      <c r="C3" s="249"/>
      <c r="D3" s="249"/>
      <c r="E3" s="249"/>
      <c r="F3" s="245"/>
    </row>
    <row r="4" spans="2:6" ht="15" thickBot="1" x14ac:dyDescent="0.35">
      <c r="B4" s="250" t="s">
        <v>294</v>
      </c>
      <c r="C4" s="251"/>
      <c r="D4" s="251"/>
      <c r="E4" s="251"/>
      <c r="F4" s="256"/>
    </row>
    <row r="5" spans="2:6" ht="42" customHeight="1" x14ac:dyDescent="0.3">
      <c r="B5" s="220" t="s">
        <v>119</v>
      </c>
      <c r="C5" s="221" t="s">
        <v>351</v>
      </c>
      <c r="D5" s="222" t="s">
        <v>324</v>
      </c>
      <c r="E5" s="221" t="s">
        <v>354</v>
      </c>
      <c r="F5" s="222" t="s">
        <v>324</v>
      </c>
    </row>
    <row r="6" spans="2:6" ht="9" customHeight="1" x14ac:dyDescent="0.3">
      <c r="B6" s="94"/>
      <c r="C6" s="63"/>
      <c r="D6" s="119"/>
      <c r="E6" s="63"/>
      <c r="F6" s="119"/>
    </row>
    <row r="7" spans="2:6" x14ac:dyDescent="0.3">
      <c r="B7" s="112" t="s">
        <v>296</v>
      </c>
      <c r="C7" s="110"/>
      <c r="D7" s="113"/>
      <c r="E7" s="110"/>
      <c r="F7" s="113"/>
    </row>
    <row r="8" spans="2:6" x14ac:dyDescent="0.3">
      <c r="B8" s="112" t="s">
        <v>297</v>
      </c>
      <c r="C8" s="116"/>
      <c r="D8" s="113"/>
      <c r="E8" s="116"/>
      <c r="F8" s="113"/>
    </row>
    <row r="9" spans="2:6" ht="15" customHeight="1" x14ac:dyDescent="0.3">
      <c r="B9" s="117" t="s">
        <v>298</v>
      </c>
      <c r="C9" s="111">
        <v>58783889.109999999</v>
      </c>
      <c r="D9" s="164">
        <f>+C9/C42</f>
        <v>0.44731075952093069</v>
      </c>
      <c r="E9" s="111">
        <v>70746326.859999999</v>
      </c>
      <c r="F9" s="164">
        <f>+E9/E42</f>
        <v>0.45916344546845606</v>
      </c>
    </row>
    <row r="10" spans="2:6" ht="15" customHeight="1" x14ac:dyDescent="0.3">
      <c r="B10" s="117" t="s">
        <v>27</v>
      </c>
      <c r="C10" s="111">
        <v>17786160.59</v>
      </c>
      <c r="D10" s="164">
        <f>+C10/C42</f>
        <v>0.13534220213954376</v>
      </c>
      <c r="E10" s="111">
        <v>19834171.690000001</v>
      </c>
      <c r="F10" s="164">
        <f>+E10/E42</f>
        <v>0.12872932087648051</v>
      </c>
    </row>
    <row r="11" spans="2:6" ht="15" customHeight="1" x14ac:dyDescent="0.3">
      <c r="B11" s="117" t="s">
        <v>299</v>
      </c>
      <c r="C11" s="111">
        <v>33400023.57</v>
      </c>
      <c r="D11" s="164">
        <f>+C11/C42</f>
        <v>0.254154499426819</v>
      </c>
      <c r="E11" s="111">
        <v>43856191.759999998</v>
      </c>
      <c r="F11" s="164">
        <f>+E11/E42</f>
        <v>0.2846389488672163</v>
      </c>
    </row>
    <row r="12" spans="2:6" x14ac:dyDescent="0.3">
      <c r="B12" s="112" t="s">
        <v>300</v>
      </c>
      <c r="C12" s="116"/>
      <c r="D12" s="164"/>
      <c r="E12" s="116"/>
      <c r="F12" s="164"/>
    </row>
    <row r="13" spans="2:6" ht="15" customHeight="1" x14ac:dyDescent="0.3">
      <c r="B13" s="117" t="s">
        <v>301</v>
      </c>
      <c r="C13" s="111">
        <v>0</v>
      </c>
      <c r="D13" s="164">
        <f>+C13/C42</f>
        <v>0</v>
      </c>
      <c r="E13" s="111">
        <v>0</v>
      </c>
      <c r="F13" s="164">
        <f>+E13/E42</f>
        <v>0</v>
      </c>
    </row>
    <row r="14" spans="2:6" ht="15" customHeight="1" x14ac:dyDescent="0.3">
      <c r="B14" s="117" t="s">
        <v>302</v>
      </c>
      <c r="C14" s="111">
        <v>0</v>
      </c>
      <c r="D14" s="164">
        <f>+C14/C42</f>
        <v>0</v>
      </c>
      <c r="E14" s="111">
        <v>0</v>
      </c>
      <c r="F14" s="164">
        <f>+E14/E42</f>
        <v>0</v>
      </c>
    </row>
    <row r="15" spans="2:6" ht="15" customHeight="1" x14ac:dyDescent="0.3">
      <c r="B15" s="117" t="s">
        <v>303</v>
      </c>
      <c r="C15" s="111">
        <v>3533472.9</v>
      </c>
      <c r="D15" s="164">
        <f>+C15/C42</f>
        <v>2.6887646778320236E-2</v>
      </c>
      <c r="E15" s="111">
        <v>4061630.97</v>
      </c>
      <c r="F15" s="164">
        <f>+E15/E42</f>
        <v>2.6361120826769485E-2</v>
      </c>
    </row>
    <row r="16" spans="2:6" x14ac:dyDescent="0.3">
      <c r="B16" s="117" t="s">
        <v>304</v>
      </c>
      <c r="C16" s="111">
        <v>4554134.6900000004</v>
      </c>
      <c r="D16" s="164">
        <f>+C16/C42</f>
        <v>3.4654281606522279E-2</v>
      </c>
      <c r="E16" s="111">
        <v>2433383.9900000002</v>
      </c>
      <c r="F16" s="164">
        <f>+E16/E42</f>
        <v>1.5793342588757253E-2</v>
      </c>
    </row>
    <row r="17" spans="2:6" ht="15" customHeight="1" x14ac:dyDescent="0.3">
      <c r="B17" s="117" t="s">
        <v>305</v>
      </c>
      <c r="C17" s="111">
        <v>12256849.289999999</v>
      </c>
      <c r="D17" s="164">
        <f>+C17/C42</f>
        <v>9.3267401123870275E-2</v>
      </c>
      <c r="E17" s="111">
        <v>12492276.960000001</v>
      </c>
      <c r="F17" s="164">
        <f>+E17/E42</f>
        <v>8.1078370924483223E-2</v>
      </c>
    </row>
    <row r="18" spans="2:6" ht="15" customHeight="1" x14ac:dyDescent="0.3">
      <c r="B18" s="117" t="s">
        <v>306</v>
      </c>
      <c r="C18" s="111">
        <v>0</v>
      </c>
      <c r="D18" s="164">
        <f>+C18/C42</f>
        <v>0</v>
      </c>
      <c r="E18" s="111">
        <v>0</v>
      </c>
      <c r="F18" s="164">
        <f>+E18/E42</f>
        <v>0</v>
      </c>
    </row>
    <row r="19" spans="2:6" ht="15" customHeight="1" x14ac:dyDescent="0.3">
      <c r="B19" s="117" t="s">
        <v>307</v>
      </c>
      <c r="C19" s="111">
        <v>0</v>
      </c>
      <c r="D19" s="164">
        <f>+C19/C42</f>
        <v>0</v>
      </c>
      <c r="E19" s="111">
        <v>0</v>
      </c>
      <c r="F19" s="164">
        <f>+E19/E42</f>
        <v>0</v>
      </c>
    </row>
    <row r="20" spans="2:6" hidden="1" x14ac:dyDescent="0.3">
      <c r="B20" s="117" t="s">
        <v>308</v>
      </c>
      <c r="C20" s="111">
        <v>0</v>
      </c>
      <c r="D20" s="164">
        <f>+C20/C42</f>
        <v>0</v>
      </c>
      <c r="E20" s="111">
        <v>0</v>
      </c>
      <c r="F20" s="164">
        <f>+E20/E42</f>
        <v>0</v>
      </c>
    </row>
    <row r="21" spans="2:6" ht="15" hidden="1" customHeight="1" x14ac:dyDescent="0.3">
      <c r="B21" s="117" t="s">
        <v>309</v>
      </c>
      <c r="C21" s="111">
        <v>0</v>
      </c>
      <c r="D21" s="164">
        <f>+C21/C42</f>
        <v>0</v>
      </c>
      <c r="E21" s="111">
        <v>0</v>
      </c>
      <c r="F21" s="164">
        <f>+E21/E42</f>
        <v>0</v>
      </c>
    </row>
    <row r="22" spans="2:6" x14ac:dyDescent="0.3">
      <c r="B22" s="112" t="s">
        <v>310</v>
      </c>
      <c r="C22" s="116">
        <v>0</v>
      </c>
      <c r="D22" s="164">
        <f>+C22/C42</f>
        <v>0</v>
      </c>
      <c r="E22" s="116">
        <v>0</v>
      </c>
      <c r="F22" s="164">
        <f>+E22/E42</f>
        <v>0</v>
      </c>
    </row>
    <row r="23" spans="2:6" x14ac:dyDescent="0.3">
      <c r="B23" s="117" t="s">
        <v>311</v>
      </c>
      <c r="C23" s="111">
        <v>0</v>
      </c>
      <c r="D23" s="164">
        <f>+C23/C42</f>
        <v>0</v>
      </c>
      <c r="E23" s="111">
        <v>0</v>
      </c>
      <c r="F23" s="164">
        <f>+E23/E42</f>
        <v>0</v>
      </c>
    </row>
    <row r="24" spans="2:6" x14ac:dyDescent="0.3">
      <c r="B24" s="117" t="s">
        <v>312</v>
      </c>
      <c r="C24" s="111">
        <v>0</v>
      </c>
      <c r="D24" s="164">
        <f>+C24/C42</f>
        <v>0</v>
      </c>
      <c r="E24" s="111">
        <v>0</v>
      </c>
      <c r="F24" s="164">
        <f>+E24/E42</f>
        <v>0</v>
      </c>
    </row>
    <row r="25" spans="2:6" x14ac:dyDescent="0.3">
      <c r="B25" s="117" t="s">
        <v>313</v>
      </c>
      <c r="C25" s="111">
        <v>0</v>
      </c>
      <c r="D25" s="164">
        <f>+C25/C42</f>
        <v>0</v>
      </c>
      <c r="E25" s="111">
        <v>0</v>
      </c>
      <c r="F25" s="164">
        <f>+E25/E42</f>
        <v>0</v>
      </c>
    </row>
    <row r="26" spans="2:6" x14ac:dyDescent="0.3">
      <c r="B26" s="112" t="s">
        <v>314</v>
      </c>
      <c r="C26" s="116"/>
      <c r="D26" s="164"/>
      <c r="E26" s="116"/>
      <c r="F26" s="164"/>
    </row>
    <row r="27" spans="2:6" ht="15" customHeight="1" x14ac:dyDescent="0.3">
      <c r="B27" s="117" t="s">
        <v>315</v>
      </c>
      <c r="C27" s="111">
        <v>889644.94</v>
      </c>
      <c r="D27" s="164">
        <f>+C27/C42</f>
        <v>6.769673797367994E-3</v>
      </c>
      <c r="E27" s="111">
        <v>652583.66</v>
      </c>
      <c r="F27" s="164">
        <f>+E27/E42</f>
        <v>4.2354504478370808E-3</v>
      </c>
    </row>
    <row r="28" spans="2:6" ht="15" customHeight="1" x14ac:dyDescent="0.3">
      <c r="B28" s="117" t="s">
        <v>316</v>
      </c>
      <c r="C28" s="111">
        <v>212044.75</v>
      </c>
      <c r="D28" s="164">
        <f>+C28/C42</f>
        <v>1.6135356066257704E-3</v>
      </c>
      <c r="E28" s="111">
        <v>0</v>
      </c>
      <c r="F28" s="164">
        <f>+E28/E42</f>
        <v>0</v>
      </c>
    </row>
    <row r="29" spans="2:6" ht="15" customHeight="1" x14ac:dyDescent="0.3">
      <c r="B29" s="117" t="s">
        <v>317</v>
      </c>
      <c r="C29" s="111">
        <v>0</v>
      </c>
      <c r="D29" s="164">
        <f>+C29/C42</f>
        <v>0</v>
      </c>
      <c r="E29" s="111">
        <v>0</v>
      </c>
      <c r="F29" s="164">
        <f>+E29/E42</f>
        <v>0</v>
      </c>
    </row>
    <row r="30" spans="2:6" ht="15" hidden="1" customHeight="1" x14ac:dyDescent="0.3">
      <c r="B30" s="117" t="s">
        <v>318</v>
      </c>
      <c r="C30" s="111">
        <v>0</v>
      </c>
      <c r="D30" s="164">
        <f>+C30/C42</f>
        <v>0</v>
      </c>
      <c r="E30" s="111">
        <v>0</v>
      </c>
      <c r="F30" s="164">
        <f>+E30/E42</f>
        <v>0</v>
      </c>
    </row>
    <row r="31" spans="2:6" ht="15" hidden="1" customHeight="1" x14ac:dyDescent="0.3">
      <c r="B31" s="117" t="s">
        <v>319</v>
      </c>
      <c r="C31" s="111">
        <v>0</v>
      </c>
      <c r="D31" s="164">
        <f>+C31/C42</f>
        <v>0</v>
      </c>
      <c r="E31" s="111">
        <v>0</v>
      </c>
      <c r="F31" s="164">
        <f>+E31/E42</f>
        <v>0</v>
      </c>
    </row>
    <row r="32" spans="2:6" x14ac:dyDescent="0.3">
      <c r="B32" s="112" t="s">
        <v>320</v>
      </c>
      <c r="C32" s="116">
        <v>0</v>
      </c>
      <c r="D32" s="164">
        <f>+C32/C42</f>
        <v>0</v>
      </c>
      <c r="E32" s="116">
        <v>0</v>
      </c>
      <c r="F32" s="164">
        <f>+E32/E42</f>
        <v>0</v>
      </c>
    </row>
    <row r="33" spans="2:6" ht="15" customHeight="1" x14ac:dyDescent="0.3">
      <c r="B33" s="117" t="s">
        <v>58</v>
      </c>
      <c r="C33" s="111">
        <v>0</v>
      </c>
      <c r="D33" s="164">
        <f>+C33/C42</f>
        <v>0</v>
      </c>
      <c r="E33" s="111">
        <v>0</v>
      </c>
      <c r="F33" s="164">
        <f>+E33/E42</f>
        <v>0</v>
      </c>
    </row>
    <row r="34" spans="2:6" x14ac:dyDescent="0.3">
      <c r="B34" s="117" t="s">
        <v>5</v>
      </c>
      <c r="C34" s="111">
        <v>0</v>
      </c>
      <c r="D34" s="164">
        <f>+C34/C42</f>
        <v>0</v>
      </c>
      <c r="E34" s="111">
        <v>0</v>
      </c>
      <c r="F34" s="164">
        <f>+E34/E42</f>
        <v>0</v>
      </c>
    </row>
    <row r="35" spans="2:6" ht="15" customHeight="1" x14ac:dyDescent="0.3">
      <c r="B35" s="117" t="s">
        <v>59</v>
      </c>
      <c r="C35" s="111">
        <v>0</v>
      </c>
      <c r="D35" s="164">
        <f>+C35/C42</f>
        <v>0</v>
      </c>
      <c r="E35" s="111">
        <v>0</v>
      </c>
      <c r="F35" s="164">
        <f>+E35/E42</f>
        <v>0</v>
      </c>
    </row>
    <row r="36" spans="2:6" ht="19.5" customHeight="1" x14ac:dyDescent="0.3">
      <c r="B36" s="117" t="s">
        <v>60</v>
      </c>
      <c r="C36" s="111">
        <v>0</v>
      </c>
      <c r="D36" s="164">
        <f>+C36/C42</f>
        <v>0</v>
      </c>
      <c r="E36" s="111">
        <v>0</v>
      </c>
      <c r="F36" s="164">
        <f>+E36/E42</f>
        <v>0</v>
      </c>
    </row>
    <row r="37" spans="2:6" x14ac:dyDescent="0.3">
      <c r="B37" s="117" t="s">
        <v>61</v>
      </c>
      <c r="C37" s="111">
        <v>0</v>
      </c>
      <c r="D37" s="164">
        <f>+C37/C42</f>
        <v>0</v>
      </c>
      <c r="E37" s="111">
        <v>0</v>
      </c>
      <c r="F37" s="164">
        <f>+E37/E42</f>
        <v>0</v>
      </c>
    </row>
    <row r="38" spans="2:6" x14ac:dyDescent="0.3">
      <c r="B38" s="117" t="s">
        <v>6</v>
      </c>
      <c r="C38" s="111">
        <v>0</v>
      </c>
      <c r="D38" s="164">
        <f>+C38/C42</f>
        <v>0</v>
      </c>
      <c r="E38" s="111">
        <v>0</v>
      </c>
      <c r="F38" s="164">
        <f>+E38/E42</f>
        <v>0</v>
      </c>
    </row>
    <row r="39" spans="2:6" x14ac:dyDescent="0.3">
      <c r="B39" s="112" t="s">
        <v>321</v>
      </c>
      <c r="C39" s="116">
        <v>0</v>
      </c>
      <c r="D39" s="164">
        <f>+C39/C42</f>
        <v>0</v>
      </c>
      <c r="E39" s="116">
        <v>0</v>
      </c>
      <c r="F39" s="164">
        <f>+E39/E42</f>
        <v>0</v>
      </c>
    </row>
    <row r="40" spans="2:6" ht="15" customHeight="1" x14ac:dyDescent="0.3">
      <c r="B40" s="117" t="s">
        <v>322</v>
      </c>
      <c r="C40" s="111">
        <v>0</v>
      </c>
      <c r="D40" s="164">
        <f>+C40/C42</f>
        <v>0</v>
      </c>
      <c r="E40" s="111">
        <v>0</v>
      </c>
      <c r="F40" s="164">
        <f>+E40/E42</f>
        <v>0</v>
      </c>
    </row>
    <row r="41" spans="2:6" x14ac:dyDescent="0.3">
      <c r="B41" s="114"/>
      <c r="C41" s="111"/>
      <c r="D41" s="120"/>
      <c r="E41" s="111"/>
      <c r="F41" s="120"/>
    </row>
    <row r="42" spans="2:6" ht="15" thickBot="1" x14ac:dyDescent="0.35">
      <c r="B42" s="118" t="s">
        <v>323</v>
      </c>
      <c r="C42" s="121">
        <f>SUM(C8:C41)</f>
        <v>131416219.84</v>
      </c>
      <c r="D42" s="122">
        <f>+C42/C42</f>
        <v>1</v>
      </c>
      <c r="E42" s="121">
        <f>SUM(E8:E41)</f>
        <v>154076565.89000002</v>
      </c>
      <c r="F42" s="122">
        <f>+E42/E42</f>
        <v>1</v>
      </c>
    </row>
    <row r="44" spans="2:6" x14ac:dyDescent="0.3">
      <c r="B44" s="69" t="s">
        <v>295</v>
      </c>
      <c r="C44" s="68"/>
      <c r="E44" s="68"/>
    </row>
    <row r="45" spans="2:6" ht="15" customHeight="1" x14ac:dyDescent="0.3">
      <c r="B45" s="312" t="s">
        <v>372</v>
      </c>
      <c r="C45" s="312"/>
      <c r="D45" s="312"/>
      <c r="E45" s="312"/>
      <c r="F45" s="312"/>
    </row>
    <row r="46" spans="2:6" x14ac:dyDescent="0.3">
      <c r="B46" s="312"/>
      <c r="C46" s="312"/>
      <c r="D46" s="312"/>
      <c r="E46" s="312"/>
      <c r="F46" s="312"/>
    </row>
    <row r="47" spans="2:6" ht="9.75" customHeight="1" x14ac:dyDescent="0.3">
      <c r="B47" s="312"/>
      <c r="C47" s="312"/>
      <c r="D47" s="312"/>
      <c r="E47" s="312"/>
      <c r="F47" s="312"/>
    </row>
    <row r="61" spans="2:6" ht="15" customHeight="1" x14ac:dyDescent="0.3">
      <c r="B61" s="241" t="s">
        <v>131</v>
      </c>
      <c r="C61" s="241"/>
      <c r="D61" s="241"/>
      <c r="E61" s="241"/>
      <c r="F61" s="241"/>
    </row>
    <row r="62" spans="2:6" x14ac:dyDescent="0.3">
      <c r="B62" s="241"/>
      <c r="C62" s="241"/>
      <c r="D62" s="241"/>
      <c r="E62" s="241"/>
      <c r="F62" s="241"/>
    </row>
  </sheetData>
  <mergeCells count="3">
    <mergeCell ref="B4:F4"/>
    <mergeCell ref="B3:F3"/>
    <mergeCell ref="B61:F62"/>
  </mergeCells>
  <pageMargins left="0.33" right="0.16" top="0.47244094488188981" bottom="0.44" header="0.31496062992125984" footer="0.16"/>
  <pageSetup scale="8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70B6-B823-447A-9948-ADE01E73AA6F}">
  <sheetPr>
    <tabColor rgb="FF00B050"/>
  </sheetPr>
  <dimension ref="B1:C43"/>
  <sheetViews>
    <sheetView zoomScale="120" zoomScaleNormal="120" workbookViewId="0">
      <selection activeCell="G18" sqref="A3:G18"/>
    </sheetView>
  </sheetViews>
  <sheetFormatPr baseColWidth="10" defaultColWidth="11.44140625" defaultRowHeight="14.4" x14ac:dyDescent="0.3"/>
  <cols>
    <col min="2" max="2" width="71.5546875" bestFit="1" customWidth="1"/>
    <col min="3" max="3" width="19.5546875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50" t="s">
        <v>325</v>
      </c>
      <c r="C4" s="256"/>
    </row>
    <row r="5" spans="2:3" ht="36.75" customHeight="1" thickBot="1" x14ac:dyDescent="0.35">
      <c r="B5" s="223" t="s">
        <v>119</v>
      </c>
      <c r="C5" s="224" t="s">
        <v>351</v>
      </c>
    </row>
    <row r="6" spans="2:3" x14ac:dyDescent="0.3">
      <c r="B6" s="100"/>
      <c r="C6" s="76"/>
    </row>
    <row r="7" spans="2:3" x14ac:dyDescent="0.3">
      <c r="B7" s="126" t="s">
        <v>216</v>
      </c>
      <c r="C7" s="123"/>
    </row>
    <row r="8" spans="2:3" x14ac:dyDescent="0.3">
      <c r="B8" s="126" t="s">
        <v>217</v>
      </c>
      <c r="C8" s="123"/>
    </row>
    <row r="9" spans="2:3" x14ac:dyDescent="0.3">
      <c r="B9" s="124" t="s">
        <v>218</v>
      </c>
      <c r="C9" s="123">
        <v>0</v>
      </c>
    </row>
    <row r="10" spans="2:3" x14ac:dyDescent="0.3">
      <c r="B10" s="124" t="s">
        <v>219</v>
      </c>
      <c r="C10" s="123">
        <v>0</v>
      </c>
    </row>
    <row r="11" spans="2:3" x14ac:dyDescent="0.3">
      <c r="B11" s="124" t="s">
        <v>220</v>
      </c>
      <c r="C11" s="123">
        <v>90045523.040000007</v>
      </c>
    </row>
    <row r="12" spans="2:3" x14ac:dyDescent="0.3">
      <c r="B12" s="103"/>
      <c r="C12" s="74"/>
    </row>
    <row r="13" spans="2:3" x14ac:dyDescent="0.3">
      <c r="B13" s="91"/>
      <c r="C13" s="74"/>
    </row>
    <row r="14" spans="2:3" x14ac:dyDescent="0.3">
      <c r="B14" s="91"/>
      <c r="C14" s="74"/>
    </row>
    <row r="15" spans="2:3" ht="15" thickBot="1" x14ac:dyDescent="0.35">
      <c r="B15" s="86" t="s">
        <v>236</v>
      </c>
      <c r="C15" s="75">
        <f>SUM(C9:C14)</f>
        <v>90045523.040000007</v>
      </c>
    </row>
    <row r="16" spans="2:3" x14ac:dyDescent="0.3">
      <c r="B16" s="67"/>
      <c r="C16" s="68"/>
    </row>
    <row r="17" spans="2:3" x14ac:dyDescent="0.3">
      <c r="B17" s="69" t="s">
        <v>326</v>
      </c>
      <c r="C17" s="68"/>
    </row>
    <row r="18" spans="2:3" x14ac:dyDescent="0.3">
      <c r="B18" s="104" t="s">
        <v>327</v>
      </c>
      <c r="C18" s="104"/>
    </row>
    <row r="19" spans="2:3" ht="9" customHeight="1" x14ac:dyDescent="0.3">
      <c r="B19" s="104"/>
      <c r="C19" s="104"/>
    </row>
    <row r="20" spans="2:3" ht="10.5" customHeight="1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54" right="0.15748031496062992" top="0.82" bottom="0.74803149606299213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7EB5-C4A1-4895-B91F-B110BA694718}">
  <sheetPr>
    <tabColor rgb="FF00B050"/>
  </sheetPr>
  <dimension ref="B1:C43"/>
  <sheetViews>
    <sheetView workbookViewId="0">
      <selection activeCell="J18" sqref="A3:J18"/>
    </sheetView>
  </sheetViews>
  <sheetFormatPr baseColWidth="10" defaultColWidth="11.44140625" defaultRowHeight="14.4" x14ac:dyDescent="0.3"/>
  <cols>
    <col min="2" max="2" width="71.5546875" bestFit="1" customWidth="1"/>
    <col min="3" max="3" width="18.88671875" bestFit="1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50" t="s">
        <v>325</v>
      </c>
      <c r="C4" s="256"/>
    </row>
    <row r="5" spans="2:3" ht="36.75" customHeight="1" thickBot="1" x14ac:dyDescent="0.35">
      <c r="B5" s="223" t="s">
        <v>119</v>
      </c>
      <c r="C5" s="224" t="s">
        <v>373</v>
      </c>
    </row>
    <row r="6" spans="2:3" x14ac:dyDescent="0.3">
      <c r="B6" s="100"/>
      <c r="C6" s="76"/>
    </row>
    <row r="7" spans="2:3" x14ac:dyDescent="0.3">
      <c r="B7" s="126" t="s">
        <v>216</v>
      </c>
      <c r="C7" s="123"/>
    </row>
    <row r="8" spans="2:3" x14ac:dyDescent="0.3">
      <c r="B8" s="126" t="s">
        <v>217</v>
      </c>
      <c r="C8" s="123"/>
    </row>
    <row r="9" spans="2:3" x14ac:dyDescent="0.3">
      <c r="B9" s="124" t="s">
        <v>218</v>
      </c>
      <c r="C9" s="123">
        <v>0</v>
      </c>
    </row>
    <row r="10" spans="2:3" x14ac:dyDescent="0.3">
      <c r="B10" s="124" t="s">
        <v>219</v>
      </c>
      <c r="C10" s="123">
        <v>0</v>
      </c>
    </row>
    <row r="11" spans="2:3" x14ac:dyDescent="0.3">
      <c r="B11" s="124" t="s">
        <v>220</v>
      </c>
      <c r="C11" s="123">
        <v>90045523.040000007</v>
      </c>
    </row>
    <row r="12" spans="2:3" x14ac:dyDescent="0.3">
      <c r="B12" s="103"/>
      <c r="C12" s="74"/>
    </row>
    <row r="13" spans="2:3" x14ac:dyDescent="0.3">
      <c r="B13" s="91"/>
      <c r="C13" s="74"/>
    </row>
    <row r="14" spans="2:3" x14ac:dyDescent="0.3">
      <c r="B14" s="91"/>
      <c r="C14" s="74"/>
    </row>
    <row r="15" spans="2:3" ht="15" thickBot="1" x14ac:dyDescent="0.35">
      <c r="B15" s="86" t="s">
        <v>236</v>
      </c>
      <c r="C15" s="75">
        <f>SUM(C9:C14)</f>
        <v>90045523.040000007</v>
      </c>
    </row>
    <row r="16" spans="2:3" x14ac:dyDescent="0.3">
      <c r="B16" s="67"/>
      <c r="C16" s="68"/>
    </row>
    <row r="17" spans="2:3" x14ac:dyDescent="0.3">
      <c r="B17" s="69" t="s">
        <v>326</v>
      </c>
      <c r="C17" s="68"/>
    </row>
    <row r="18" spans="2:3" x14ac:dyDescent="0.3">
      <c r="B18" s="104" t="s">
        <v>327</v>
      </c>
      <c r="C18" s="104"/>
    </row>
    <row r="19" spans="2:3" ht="9" customHeight="1" x14ac:dyDescent="0.3">
      <c r="B19" s="104"/>
      <c r="C19" s="104"/>
    </row>
    <row r="20" spans="2:3" ht="10.5" customHeight="1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3:C3"/>
    <mergeCell ref="B4:C4"/>
    <mergeCell ref="B42:C43"/>
  </mergeCells>
  <pageMargins left="0.7" right="0.7" top="0.75" bottom="0.75" header="0.3" footer="0.3"/>
  <pageSetup scale="90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FDD2-6479-4DF6-8A7C-CC79AC67C1B1}">
  <sheetPr>
    <tabColor rgb="FF00B050"/>
  </sheetPr>
  <dimension ref="B1:C47"/>
  <sheetViews>
    <sheetView topLeftCell="A15" zoomScale="120" zoomScaleNormal="120" workbookViewId="0">
      <selection activeCell="H26" sqref="A3:H26"/>
    </sheetView>
  </sheetViews>
  <sheetFormatPr baseColWidth="10" defaultColWidth="11.44140625" defaultRowHeight="14.4" x14ac:dyDescent="0.3"/>
  <cols>
    <col min="2" max="2" width="71.5546875" bestFit="1" customWidth="1"/>
    <col min="3" max="3" width="19.5546875" customWidth="1"/>
  </cols>
  <sheetData>
    <row r="1" spans="2:3" x14ac:dyDescent="0.3">
      <c r="B1" s="99"/>
      <c r="C1" s="99"/>
    </row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328</v>
      </c>
      <c r="C4" s="247"/>
    </row>
    <row r="5" spans="2:3" ht="30.75" customHeight="1" thickBot="1" x14ac:dyDescent="0.35">
      <c r="B5" s="225" t="s">
        <v>119</v>
      </c>
      <c r="C5" s="217" t="s">
        <v>351</v>
      </c>
    </row>
    <row r="6" spans="2:3" x14ac:dyDescent="0.3">
      <c r="B6" s="100"/>
      <c r="C6" s="76"/>
    </row>
    <row r="7" spans="2:3" x14ac:dyDescent="0.3">
      <c r="B7" s="125" t="s">
        <v>221</v>
      </c>
      <c r="C7" s="123"/>
    </row>
    <row r="8" spans="2:3" x14ac:dyDescent="0.3">
      <c r="B8" s="125" t="s">
        <v>222</v>
      </c>
      <c r="C8" s="123">
        <v>0</v>
      </c>
    </row>
    <row r="9" spans="2:3" x14ac:dyDescent="0.3">
      <c r="B9" s="125" t="s">
        <v>223</v>
      </c>
      <c r="C9" s="123">
        <v>0</v>
      </c>
    </row>
    <row r="10" spans="2:3" x14ac:dyDescent="0.3">
      <c r="B10" s="125" t="s">
        <v>224</v>
      </c>
      <c r="C10" s="123">
        <v>0</v>
      </c>
    </row>
    <row r="11" spans="2:3" x14ac:dyDescent="0.3">
      <c r="B11" s="124" t="s">
        <v>225</v>
      </c>
      <c r="C11" s="123">
        <v>0</v>
      </c>
    </row>
    <row r="12" spans="2:3" x14ac:dyDescent="0.3">
      <c r="B12" s="124" t="s">
        <v>226</v>
      </c>
      <c r="C12" s="123">
        <v>0</v>
      </c>
    </row>
    <row r="13" spans="2:3" x14ac:dyDescent="0.3">
      <c r="B13" s="124" t="s">
        <v>227</v>
      </c>
      <c r="C13" s="123">
        <v>0</v>
      </c>
    </row>
    <row r="14" spans="2:3" x14ac:dyDescent="0.3">
      <c r="B14" s="124" t="s">
        <v>228</v>
      </c>
      <c r="C14" s="123">
        <v>0</v>
      </c>
    </row>
    <row r="15" spans="2:3" x14ac:dyDescent="0.3">
      <c r="B15" s="125" t="s">
        <v>229</v>
      </c>
      <c r="C15" s="123">
        <v>0</v>
      </c>
    </row>
    <row r="16" spans="2:3" x14ac:dyDescent="0.3">
      <c r="B16" s="124" t="s">
        <v>230</v>
      </c>
      <c r="C16" s="74">
        <v>0</v>
      </c>
    </row>
    <row r="17" spans="2:3" x14ac:dyDescent="0.3">
      <c r="B17" s="124" t="s">
        <v>231</v>
      </c>
      <c r="C17" s="74">
        <v>0</v>
      </c>
    </row>
    <row r="18" spans="2:3" x14ac:dyDescent="0.3">
      <c r="B18" s="124" t="s">
        <v>232</v>
      </c>
      <c r="C18" s="74">
        <v>0</v>
      </c>
    </row>
    <row r="19" spans="2:3" x14ac:dyDescent="0.3">
      <c r="B19" s="125" t="s">
        <v>233</v>
      </c>
      <c r="C19" s="73"/>
    </row>
    <row r="20" spans="2:3" x14ac:dyDescent="0.3">
      <c r="B20" s="124" t="s">
        <v>234</v>
      </c>
      <c r="C20" s="74">
        <v>-7494386.0899999999</v>
      </c>
    </row>
    <row r="21" spans="2:3" x14ac:dyDescent="0.3">
      <c r="B21" s="124" t="s">
        <v>235</v>
      </c>
      <c r="C21" s="74">
        <v>-9878276.2400000002</v>
      </c>
    </row>
    <row r="22" spans="2:3" x14ac:dyDescent="0.3">
      <c r="B22" s="108"/>
      <c r="C22" s="127"/>
    </row>
    <row r="23" spans="2:3" ht="15" thickBot="1" x14ac:dyDescent="0.35">
      <c r="B23" s="128" t="s">
        <v>236</v>
      </c>
      <c r="C23" s="129">
        <f>SUM(C8:C22)</f>
        <v>-17372662.329999998</v>
      </c>
    </row>
    <row r="24" spans="2:3" x14ac:dyDescent="0.3">
      <c r="B24" s="104"/>
      <c r="C24" s="104"/>
    </row>
    <row r="25" spans="2:3" x14ac:dyDescent="0.3">
      <c r="B25" s="69" t="s">
        <v>329</v>
      </c>
    </row>
    <row r="26" spans="2:3" ht="14.4" customHeight="1" x14ac:dyDescent="0.3">
      <c r="B26" s="104" t="s">
        <v>330</v>
      </c>
      <c r="C26" s="104"/>
    </row>
    <row r="27" spans="2:3" x14ac:dyDescent="0.3">
      <c r="B27" s="104"/>
      <c r="C27" s="104"/>
    </row>
    <row r="28" spans="2:3" x14ac:dyDescent="0.3">
      <c r="B28" s="104"/>
      <c r="C28" s="104"/>
    </row>
    <row r="46" spans="2:3" x14ac:dyDescent="0.3">
      <c r="B46" s="241" t="s">
        <v>131</v>
      </c>
      <c r="C46" s="241"/>
    </row>
    <row r="47" spans="2:3" x14ac:dyDescent="0.3">
      <c r="B47" s="241"/>
      <c r="C47" s="241"/>
    </row>
  </sheetData>
  <mergeCells count="3">
    <mergeCell ref="B3:C3"/>
    <mergeCell ref="B4:C4"/>
    <mergeCell ref="B46:C47"/>
  </mergeCells>
  <pageMargins left="0.56000000000000005" right="0.16" top="0.74803149606299213" bottom="0.74803149606299213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F249-6064-4217-B82F-4FD147BBC519}">
  <sheetPr>
    <tabColor rgb="FF00B050"/>
  </sheetPr>
  <dimension ref="B1:H771"/>
  <sheetViews>
    <sheetView zoomScale="130" zoomScaleNormal="130" workbookViewId="0">
      <selection activeCell="C8" sqref="C8:D8"/>
    </sheetView>
  </sheetViews>
  <sheetFormatPr baseColWidth="10" defaultColWidth="11.5546875" defaultRowHeight="14.4" x14ac:dyDescent="0.3"/>
  <cols>
    <col min="1" max="1" width="2.77734375" style="2" customWidth="1"/>
    <col min="2" max="2" width="39.5546875" style="2" customWidth="1"/>
    <col min="3" max="3" width="21.21875" style="2" customWidth="1"/>
    <col min="4" max="4" width="19.21875" style="2" customWidth="1"/>
    <col min="5" max="16384" width="11.5546875" style="2"/>
  </cols>
  <sheetData>
    <row r="1" spans="2:5" ht="15" thickBot="1" x14ac:dyDescent="0.35">
      <c r="E1" s="3" t="s">
        <v>133</v>
      </c>
    </row>
    <row r="2" spans="2:5" ht="15" thickBot="1" x14ac:dyDescent="0.35">
      <c r="B2" s="257" t="s">
        <v>237</v>
      </c>
      <c r="C2" s="258"/>
      <c r="D2" s="259"/>
    </row>
    <row r="3" spans="2:5" ht="15" thickBot="1" x14ac:dyDescent="0.35">
      <c r="B3" s="260" t="s">
        <v>10</v>
      </c>
      <c r="C3" s="261"/>
      <c r="D3" s="262"/>
    </row>
    <row r="4" spans="2:5" ht="33.75" customHeight="1" thickBot="1" x14ac:dyDescent="0.35">
      <c r="B4" s="226" t="s">
        <v>119</v>
      </c>
      <c r="C4" s="227" t="s">
        <v>352</v>
      </c>
      <c r="D4" s="228" t="s">
        <v>353</v>
      </c>
    </row>
    <row r="5" spans="2:5" x14ac:dyDescent="0.3">
      <c r="B5" s="204" t="s">
        <v>9</v>
      </c>
      <c r="C5" s="207">
        <v>208395.19</v>
      </c>
      <c r="D5" s="206">
        <v>125451.22</v>
      </c>
    </row>
    <row r="6" spans="2:5" x14ac:dyDescent="0.3">
      <c r="B6" s="133" t="s">
        <v>113</v>
      </c>
      <c r="C6" s="151">
        <v>6453478.4800000004</v>
      </c>
      <c r="D6" s="205">
        <v>6004270.7699999996</v>
      </c>
    </row>
    <row r="7" spans="2:5" x14ac:dyDescent="0.3">
      <c r="B7" s="133" t="s">
        <v>114</v>
      </c>
      <c r="C7" s="151">
        <v>0</v>
      </c>
      <c r="D7" s="205">
        <v>0</v>
      </c>
    </row>
    <row r="8" spans="2:5" x14ac:dyDescent="0.3">
      <c r="B8" s="203" t="s">
        <v>115</v>
      </c>
      <c r="C8" s="151">
        <v>-13362.77</v>
      </c>
      <c r="D8" s="205">
        <v>-13362.77</v>
      </c>
    </row>
    <row r="9" spans="2:5" x14ac:dyDescent="0.3">
      <c r="B9" s="133" t="s">
        <v>116</v>
      </c>
      <c r="C9" s="138">
        <v>0</v>
      </c>
      <c r="D9" s="206">
        <v>0</v>
      </c>
    </row>
    <row r="10" spans="2:5" ht="22.8" x14ac:dyDescent="0.3">
      <c r="B10" s="114" t="s">
        <v>117</v>
      </c>
      <c r="C10" s="132">
        <v>0</v>
      </c>
      <c r="D10" s="141">
        <v>0</v>
      </c>
    </row>
    <row r="11" spans="2:5" x14ac:dyDescent="0.3">
      <c r="B11" s="133" t="s">
        <v>118</v>
      </c>
      <c r="C11" s="131">
        <v>0</v>
      </c>
      <c r="D11" s="140">
        <v>0</v>
      </c>
    </row>
    <row r="12" spans="2:5" x14ac:dyDescent="0.3">
      <c r="B12" s="177"/>
      <c r="C12" s="178"/>
      <c r="D12" s="179"/>
    </row>
    <row r="13" spans="2:5" ht="15" thickBot="1" x14ac:dyDescent="0.35">
      <c r="B13" s="134" t="s">
        <v>0</v>
      </c>
      <c r="C13" s="135">
        <f>SUM(C5:C11)</f>
        <v>6648510.9000000013</v>
      </c>
      <c r="D13" s="136">
        <f>SUM(D5:D11)</f>
        <v>6116359.2199999997</v>
      </c>
    </row>
    <row r="15" spans="2:5" x14ac:dyDescent="0.3">
      <c r="B15" s="130" t="s">
        <v>331</v>
      </c>
    </row>
    <row r="16" spans="2:5" x14ac:dyDescent="0.3">
      <c r="B16" s="263" t="s">
        <v>279</v>
      </c>
      <c r="C16" s="263"/>
      <c r="D16" s="263"/>
    </row>
    <row r="17" spans="2:4" x14ac:dyDescent="0.3">
      <c r="B17" s="263"/>
      <c r="C17" s="263"/>
      <c r="D17" s="263"/>
    </row>
    <row r="40" spans="2:4" ht="15" customHeight="1" x14ac:dyDescent="0.3">
      <c r="B40" s="241" t="s">
        <v>131</v>
      </c>
      <c r="C40" s="241"/>
      <c r="D40" s="241"/>
    </row>
    <row r="41" spans="2:4" x14ac:dyDescent="0.3">
      <c r="B41" s="241"/>
      <c r="C41" s="241"/>
      <c r="D41" s="241"/>
    </row>
    <row r="771" spans="8:8" x14ac:dyDescent="0.3">
      <c r="H771" s="2" t="s">
        <v>7</v>
      </c>
    </row>
  </sheetData>
  <mergeCells count="4">
    <mergeCell ref="B2:D2"/>
    <mergeCell ref="B3:D3"/>
    <mergeCell ref="B16:D17"/>
    <mergeCell ref="B40:D41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9670-70F4-4C06-AD8B-9AC0D5B88100}">
  <sheetPr>
    <tabColor rgb="FF92D050"/>
  </sheetPr>
  <dimension ref="B1:H777"/>
  <sheetViews>
    <sheetView topLeftCell="A6" zoomScale="130" zoomScaleNormal="130" workbookViewId="0">
      <selection activeCell="C17" sqref="C17:D17"/>
    </sheetView>
  </sheetViews>
  <sheetFormatPr baseColWidth="10" defaultColWidth="11.5546875" defaultRowHeight="14.4" x14ac:dyDescent="0.3"/>
  <cols>
    <col min="1" max="1" width="7" style="2" customWidth="1"/>
    <col min="2" max="2" width="54.5546875" style="2" customWidth="1"/>
    <col min="3" max="4" width="18.77734375" style="2" customWidth="1"/>
    <col min="5" max="5" width="12.21875" style="2" bestFit="1" customWidth="1"/>
    <col min="6" max="16384" width="11.5546875" style="2"/>
  </cols>
  <sheetData>
    <row r="1" spans="2:7" x14ac:dyDescent="0.3">
      <c r="E1" s="208"/>
      <c r="F1" s="208"/>
    </row>
    <row r="2" spans="2:7" ht="15" thickBot="1" x14ac:dyDescent="0.35">
      <c r="E2" s="208"/>
      <c r="F2" s="208"/>
    </row>
    <row r="3" spans="2:7" x14ac:dyDescent="0.3">
      <c r="B3" s="257" t="s">
        <v>237</v>
      </c>
      <c r="C3" s="258"/>
      <c r="D3" s="259"/>
      <c r="E3" s="208"/>
      <c r="F3" s="208"/>
    </row>
    <row r="4" spans="2:7" ht="15" thickBot="1" x14ac:dyDescent="0.35">
      <c r="B4" s="264" t="s">
        <v>332</v>
      </c>
      <c r="C4" s="265"/>
      <c r="D4" s="266"/>
    </row>
    <row r="5" spans="2:7" ht="24.6" thickBot="1" x14ac:dyDescent="0.35">
      <c r="B5" s="229" t="s">
        <v>119</v>
      </c>
      <c r="C5" s="230" t="s">
        <v>351</v>
      </c>
      <c r="D5" s="230" t="s">
        <v>354</v>
      </c>
    </row>
    <row r="6" spans="2:7" x14ac:dyDescent="0.3">
      <c r="B6" s="137"/>
      <c r="C6" s="138"/>
      <c r="D6" s="139"/>
    </row>
    <row r="7" spans="2:7" x14ac:dyDescent="0.3">
      <c r="B7" s="192" t="s">
        <v>333</v>
      </c>
      <c r="C7" s="138">
        <v>25931640.609999999</v>
      </c>
      <c r="D7" s="131">
        <v>23457055.52</v>
      </c>
      <c r="E7" s="195"/>
    </row>
    <row r="8" spans="2:7" x14ac:dyDescent="0.3">
      <c r="B8" s="137" t="s">
        <v>334</v>
      </c>
      <c r="C8" s="138"/>
      <c r="D8" s="138"/>
    </row>
    <row r="9" spans="2:7" x14ac:dyDescent="0.3">
      <c r="B9" s="137" t="s">
        <v>335</v>
      </c>
      <c r="C9" s="138"/>
      <c r="D9" s="139"/>
      <c r="G9" s="188"/>
    </row>
    <row r="10" spans="2:7" x14ac:dyDescent="0.3">
      <c r="B10" s="137" t="s">
        <v>336</v>
      </c>
      <c r="C10" s="138"/>
      <c r="D10" s="139"/>
    </row>
    <row r="11" spans="2:7" x14ac:dyDescent="0.3">
      <c r="B11" s="137" t="s">
        <v>346</v>
      </c>
      <c r="C11" s="138">
        <f>16539860-1607067</f>
        <v>14932793</v>
      </c>
      <c r="D11" s="139">
        <v>0</v>
      </c>
    </row>
    <row r="12" spans="2:7" x14ac:dyDescent="0.3">
      <c r="B12" s="133" t="s">
        <v>337</v>
      </c>
      <c r="C12" s="131">
        <v>0</v>
      </c>
      <c r="D12" s="140">
        <v>0</v>
      </c>
    </row>
    <row r="13" spans="2:7" x14ac:dyDescent="0.3">
      <c r="B13" s="133" t="s">
        <v>338</v>
      </c>
      <c r="C13" s="131"/>
      <c r="D13" s="140"/>
    </row>
    <row r="14" spans="2:7" x14ac:dyDescent="0.3">
      <c r="B14" s="133" t="s">
        <v>347</v>
      </c>
      <c r="C14" s="131">
        <f>+'EFE 01'!C13</f>
        <v>6648510.9000000013</v>
      </c>
      <c r="D14" s="140">
        <f>+'EFE 01'!D13</f>
        <v>6116359.2199999997</v>
      </c>
    </row>
    <row r="15" spans="2:7" x14ac:dyDescent="0.3">
      <c r="B15" s="133" t="s">
        <v>94</v>
      </c>
      <c r="C15" s="131">
        <v>465964.29</v>
      </c>
      <c r="D15" s="140">
        <v>0</v>
      </c>
    </row>
    <row r="16" spans="2:7" x14ac:dyDescent="0.3">
      <c r="B16" s="133" t="s">
        <v>348</v>
      </c>
      <c r="C16" s="131">
        <v>94344.62</v>
      </c>
      <c r="D16" s="140">
        <v>0</v>
      </c>
    </row>
    <row r="17" spans="2:4" x14ac:dyDescent="0.3">
      <c r="B17" s="193" t="s">
        <v>350</v>
      </c>
      <c r="C17" s="131">
        <v>24841694.93</v>
      </c>
      <c r="D17" s="140">
        <v>21183981.23</v>
      </c>
    </row>
    <row r="18" spans="2:4" x14ac:dyDescent="0.3">
      <c r="B18" s="114"/>
      <c r="C18" s="132"/>
      <c r="D18" s="141"/>
    </row>
    <row r="19" spans="2:4" x14ac:dyDescent="0.3">
      <c r="B19" s="133"/>
      <c r="C19" s="131"/>
      <c r="D19" s="140"/>
    </row>
    <row r="20" spans="2:4" ht="15" thickBot="1" x14ac:dyDescent="0.35">
      <c r="B20" s="194"/>
      <c r="C20" s="135"/>
      <c r="D20" s="136"/>
    </row>
    <row r="22" spans="2:4" x14ac:dyDescent="0.3">
      <c r="B22" s="130" t="s">
        <v>339</v>
      </c>
      <c r="C22" s="195"/>
    </row>
    <row r="23" spans="2:4" x14ac:dyDescent="0.3">
      <c r="B23" s="267" t="s">
        <v>340</v>
      </c>
      <c r="C23" s="267"/>
      <c r="D23" s="267"/>
    </row>
    <row r="24" spans="2:4" x14ac:dyDescent="0.3">
      <c r="B24" s="267"/>
      <c r="C24" s="267"/>
      <c r="D24" s="267"/>
    </row>
    <row r="45" spans="2:4" x14ac:dyDescent="0.3">
      <c r="B45" s="241" t="s">
        <v>131</v>
      </c>
      <c r="C45" s="241"/>
      <c r="D45" s="241"/>
    </row>
    <row r="46" spans="2:4" x14ac:dyDescent="0.3">
      <c r="B46" s="241"/>
      <c r="C46" s="241"/>
      <c r="D46" s="241"/>
    </row>
    <row r="777" spans="8:8" x14ac:dyDescent="0.3">
      <c r="H777" s="2" t="s">
        <v>7</v>
      </c>
    </row>
  </sheetData>
  <mergeCells count="4">
    <mergeCell ref="B4:D4"/>
    <mergeCell ref="B3:D3"/>
    <mergeCell ref="B23:D24"/>
    <mergeCell ref="B45:D46"/>
  </mergeCells>
  <pageMargins left="0.51" right="0.15748031496062992" top="0.74803149606299213" bottom="0.74803149606299213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1D27-9E68-4222-AB19-4422C5EA2E02}">
  <dimension ref="A1:I100"/>
  <sheetViews>
    <sheetView tabSelected="1" topLeftCell="A39" workbookViewId="0">
      <selection activeCell="F61" sqref="F61"/>
    </sheetView>
  </sheetViews>
  <sheetFormatPr baseColWidth="10" defaultRowHeight="14.4" x14ac:dyDescent="0.3"/>
  <cols>
    <col min="1" max="1" width="0.21875" customWidth="1"/>
    <col min="2" max="2" width="1" customWidth="1"/>
    <col min="3" max="3" width="7.5546875" customWidth="1"/>
    <col min="4" max="4" width="43.77734375" customWidth="1"/>
    <col min="5" max="6" width="18.77734375" style="7" customWidth="1"/>
  </cols>
  <sheetData>
    <row r="1" spans="3:9" ht="7.95" customHeight="1" thickBot="1" x14ac:dyDescent="0.35"/>
    <row r="2" spans="3:9" ht="16.5" customHeight="1" x14ac:dyDescent="0.3">
      <c r="C2" s="281" t="s">
        <v>237</v>
      </c>
      <c r="D2" s="282"/>
      <c r="E2" s="282"/>
      <c r="F2" s="283"/>
      <c r="I2" s="209" t="s">
        <v>360</v>
      </c>
    </row>
    <row r="3" spans="3:9" x14ac:dyDescent="0.3">
      <c r="C3" s="272" t="s">
        <v>1</v>
      </c>
      <c r="D3" s="273"/>
      <c r="E3" s="273"/>
      <c r="F3" s="275"/>
    </row>
    <row r="4" spans="3:9" x14ac:dyDescent="0.3">
      <c r="C4" s="272" t="s">
        <v>375</v>
      </c>
      <c r="D4" s="273"/>
      <c r="E4" s="273"/>
      <c r="F4" s="275"/>
    </row>
    <row r="5" spans="3:9" ht="15" thickBot="1" x14ac:dyDescent="0.35">
      <c r="C5" s="276" t="s">
        <v>2</v>
      </c>
      <c r="D5" s="277"/>
      <c r="E5" s="277"/>
      <c r="F5" s="278"/>
    </row>
    <row r="6" spans="3:9" ht="15" thickBot="1" x14ac:dyDescent="0.35">
      <c r="C6" s="269" t="s">
        <v>11</v>
      </c>
      <c r="D6" s="270"/>
      <c r="E6" s="8"/>
      <c r="F6" s="231">
        <v>173887720.44999999</v>
      </c>
    </row>
    <row r="7" spans="3:9" ht="15" thickBot="1" x14ac:dyDescent="0.35">
      <c r="C7" s="268"/>
      <c r="D7" s="268"/>
      <c r="E7" s="9"/>
      <c r="F7" s="9"/>
    </row>
    <row r="8" spans="3:9" ht="15" thickBot="1" x14ac:dyDescent="0.35">
      <c r="C8" s="269" t="s">
        <v>12</v>
      </c>
      <c r="D8" s="270"/>
      <c r="E8" s="232"/>
      <c r="F8" s="231">
        <v>0</v>
      </c>
    </row>
    <row r="9" spans="3:9" ht="15" thickBot="1" x14ac:dyDescent="0.35">
      <c r="C9" s="20">
        <v>2.1</v>
      </c>
      <c r="D9" s="1" t="s">
        <v>13</v>
      </c>
      <c r="E9" s="10">
        <v>0</v>
      </c>
      <c r="F9" s="12"/>
    </row>
    <row r="10" spans="3:9" ht="15" thickBot="1" x14ac:dyDescent="0.35">
      <c r="C10" s="20">
        <v>2.2000000000000002</v>
      </c>
      <c r="D10" s="1" t="s">
        <v>14</v>
      </c>
      <c r="E10" s="10">
        <v>0</v>
      </c>
      <c r="F10" s="12"/>
    </row>
    <row r="11" spans="3:9" ht="23.4" thickBot="1" x14ac:dyDescent="0.35">
      <c r="C11" s="20">
        <v>2.2999999999999998</v>
      </c>
      <c r="D11" s="1" t="s">
        <v>15</v>
      </c>
      <c r="E11" s="10">
        <v>0</v>
      </c>
      <c r="F11" s="12"/>
    </row>
    <row r="12" spans="3:9" ht="15" thickBot="1" x14ac:dyDescent="0.35">
      <c r="C12" s="20">
        <v>2.4</v>
      </c>
      <c r="D12" s="1" t="s">
        <v>16</v>
      </c>
      <c r="E12" s="10">
        <v>0</v>
      </c>
      <c r="F12" s="12"/>
    </row>
    <row r="13" spans="3:9" ht="15" thickBot="1" x14ac:dyDescent="0.35">
      <c r="C13" s="20">
        <v>2.5</v>
      </c>
      <c r="D13" s="1" t="s">
        <v>17</v>
      </c>
      <c r="E13" s="10">
        <v>0</v>
      </c>
      <c r="F13" s="12"/>
    </row>
    <row r="14" spans="3:9" ht="15" customHeight="1" thickBot="1" x14ac:dyDescent="0.35">
      <c r="C14" s="21">
        <v>2.6</v>
      </c>
      <c r="D14" s="18" t="s">
        <v>18</v>
      </c>
      <c r="E14" s="10">
        <v>0</v>
      </c>
      <c r="F14" s="12"/>
    </row>
    <row r="15" spans="3:9" ht="15" thickBot="1" x14ac:dyDescent="0.35">
      <c r="C15" s="268"/>
      <c r="D15" s="268"/>
      <c r="E15" s="9"/>
      <c r="F15" s="9"/>
    </row>
    <row r="16" spans="3:9" ht="15" thickBot="1" x14ac:dyDescent="0.35">
      <c r="C16" s="269" t="s">
        <v>19</v>
      </c>
      <c r="D16" s="270"/>
      <c r="E16" s="232"/>
      <c r="F16" s="231">
        <v>16539860</v>
      </c>
    </row>
    <row r="17" spans="3:6" ht="15" thickBot="1" x14ac:dyDescent="0.35">
      <c r="C17" s="20" t="s">
        <v>64</v>
      </c>
      <c r="D17" s="1" t="s">
        <v>20</v>
      </c>
      <c r="E17" s="10">
        <v>0</v>
      </c>
      <c r="F17" s="12"/>
    </row>
    <row r="18" spans="3:6" ht="15" thickBot="1" x14ac:dyDescent="0.35">
      <c r="C18" s="20">
        <v>3.2</v>
      </c>
      <c r="D18" s="1" t="s">
        <v>21</v>
      </c>
      <c r="E18" s="10">
        <v>16539860</v>
      </c>
      <c r="F18" s="12"/>
    </row>
    <row r="19" spans="3:6" ht="15" thickBot="1" x14ac:dyDescent="0.35">
      <c r="C19" s="20">
        <v>3.3</v>
      </c>
      <c r="D19" s="1" t="s">
        <v>22</v>
      </c>
      <c r="E19" s="10">
        <v>0</v>
      </c>
      <c r="F19" s="12"/>
    </row>
    <row r="20" spans="3:6" ht="15" thickBot="1" x14ac:dyDescent="0.35">
      <c r="C20" s="268"/>
      <c r="D20" s="268"/>
      <c r="E20" s="12"/>
      <c r="F20" s="9"/>
    </row>
    <row r="21" spans="3:6" ht="15" thickBot="1" x14ac:dyDescent="0.35">
      <c r="C21" s="269" t="s">
        <v>23</v>
      </c>
      <c r="D21" s="270"/>
      <c r="E21" s="8"/>
      <c r="F21" s="231">
        <f>+F6-F16</f>
        <v>157347860.44999999</v>
      </c>
    </row>
    <row r="22" spans="3:6" x14ac:dyDescent="0.3">
      <c r="C22" s="146"/>
      <c r="D22" s="146"/>
      <c r="E22" s="12"/>
      <c r="F22" s="19"/>
    </row>
    <row r="23" spans="3:6" x14ac:dyDescent="0.3">
      <c r="C23" s="146"/>
      <c r="D23" s="146"/>
      <c r="E23" s="12"/>
      <c r="F23" s="19"/>
    </row>
    <row r="24" spans="3:6" x14ac:dyDescent="0.3">
      <c r="C24" s="284" t="s">
        <v>131</v>
      </c>
      <c r="D24" s="284"/>
      <c r="E24" s="284"/>
      <c r="F24" s="284"/>
    </row>
    <row r="25" spans="3:6" x14ac:dyDescent="0.3">
      <c r="C25" s="284"/>
      <c r="D25" s="284"/>
      <c r="E25" s="284"/>
      <c r="F25" s="284"/>
    </row>
    <row r="26" spans="3:6" x14ac:dyDescent="0.3">
      <c r="C26" s="146"/>
      <c r="D26" s="146"/>
      <c r="E26" s="12"/>
      <c r="F26" s="19"/>
    </row>
    <row r="27" spans="3:6" x14ac:dyDescent="0.3">
      <c r="C27" s="146"/>
      <c r="D27" s="146"/>
      <c r="E27" s="12"/>
      <c r="F27" s="19"/>
    </row>
    <row r="28" spans="3:6" x14ac:dyDescent="0.3">
      <c r="C28" s="146"/>
      <c r="D28" s="146"/>
      <c r="E28" s="12"/>
      <c r="F28" s="19"/>
    </row>
    <row r="29" spans="3:6" x14ac:dyDescent="0.3">
      <c r="C29" s="146"/>
      <c r="D29" s="146"/>
      <c r="E29" s="12"/>
      <c r="F29" s="19"/>
    </row>
    <row r="30" spans="3:6" x14ac:dyDescent="0.3">
      <c r="C30" s="146"/>
      <c r="D30" s="146"/>
      <c r="E30" s="12"/>
      <c r="F30" s="19"/>
    </row>
    <row r="31" spans="3:6" x14ac:dyDescent="0.3">
      <c r="C31" s="146"/>
      <c r="D31" s="146"/>
      <c r="E31" s="12"/>
      <c r="F31" s="19"/>
    </row>
    <row r="48" ht="15" thickBot="1" x14ac:dyDescent="0.35"/>
    <row r="49" spans="1:8" ht="12.75" customHeight="1" x14ac:dyDescent="0.3">
      <c r="C49" s="281" t="s">
        <v>237</v>
      </c>
      <c r="D49" s="282"/>
      <c r="E49" s="282"/>
      <c r="F49" s="283"/>
    </row>
    <row r="50" spans="1:8" ht="12.75" customHeight="1" x14ac:dyDescent="0.3">
      <c r="C50" s="272" t="s">
        <v>3</v>
      </c>
      <c r="D50" s="273"/>
      <c r="E50" s="273"/>
      <c r="F50" s="274"/>
    </row>
    <row r="51" spans="1:8" ht="12.75" customHeight="1" x14ac:dyDescent="0.3">
      <c r="C51" s="272" t="s">
        <v>376</v>
      </c>
      <c r="D51" s="273"/>
      <c r="E51" s="273"/>
      <c r="F51" s="275"/>
    </row>
    <row r="52" spans="1:8" ht="12.75" customHeight="1" thickBot="1" x14ac:dyDescent="0.35">
      <c r="C52" s="276" t="s">
        <v>2</v>
      </c>
      <c r="D52" s="277"/>
      <c r="E52" s="277"/>
      <c r="F52" s="278"/>
    </row>
    <row r="53" spans="1:8" ht="15" thickBot="1" x14ac:dyDescent="0.35">
      <c r="C53" s="279" t="s">
        <v>24</v>
      </c>
      <c r="D53" s="280"/>
      <c r="E53" s="13"/>
      <c r="F53" s="231">
        <v>164763355.22999999</v>
      </c>
    </row>
    <row r="54" spans="1:8" ht="6.75" customHeight="1" thickBot="1" x14ac:dyDescent="0.35">
      <c r="A54" s="17" t="s">
        <v>134</v>
      </c>
      <c r="B54" s="16"/>
      <c r="C54" s="268"/>
      <c r="D54" s="268"/>
      <c r="E54" s="9"/>
      <c r="F54" s="9"/>
    </row>
    <row r="55" spans="1:8" ht="15" thickBot="1" x14ac:dyDescent="0.35">
      <c r="C55" s="269" t="s">
        <v>25</v>
      </c>
      <c r="D55" s="270"/>
      <c r="E55" s="232"/>
      <c r="F55" s="231">
        <f>SUM(E56:E76)</f>
        <v>33347135.390000001</v>
      </c>
    </row>
    <row r="56" spans="1:8" ht="15" thickBot="1" x14ac:dyDescent="0.35">
      <c r="C56" s="180">
        <v>2.1</v>
      </c>
      <c r="D56" s="181" t="s">
        <v>26</v>
      </c>
      <c r="E56" s="182">
        <v>0</v>
      </c>
      <c r="F56" s="19"/>
    </row>
    <row r="57" spans="1:8" ht="15" thickBot="1" x14ac:dyDescent="0.35">
      <c r="C57" s="180">
        <v>2.2000000000000002</v>
      </c>
      <c r="D57" s="181" t="s">
        <v>27</v>
      </c>
      <c r="E57" s="182">
        <v>0</v>
      </c>
      <c r="F57" s="19"/>
      <c r="H57" s="52"/>
    </row>
    <row r="58" spans="1:8" ht="15" thickBot="1" x14ac:dyDescent="0.35">
      <c r="C58" s="180">
        <v>2.2999999999999998</v>
      </c>
      <c r="D58" s="181" t="s">
        <v>28</v>
      </c>
      <c r="E58" s="182">
        <v>41580</v>
      </c>
      <c r="F58" s="14"/>
    </row>
    <row r="59" spans="1:8" ht="15" thickBot="1" x14ac:dyDescent="0.35">
      <c r="C59" s="180">
        <v>2.4</v>
      </c>
      <c r="D59" s="181" t="s">
        <v>29</v>
      </c>
      <c r="E59" s="182">
        <v>0</v>
      </c>
      <c r="F59" s="14"/>
    </row>
    <row r="60" spans="1:8" ht="15" thickBot="1" x14ac:dyDescent="0.35">
      <c r="C60" s="180">
        <v>2.5</v>
      </c>
      <c r="D60" s="181" t="s">
        <v>30</v>
      </c>
      <c r="E60" s="182">
        <v>0</v>
      </c>
      <c r="F60" s="14"/>
    </row>
    <row r="61" spans="1:8" ht="15" thickBot="1" x14ac:dyDescent="0.35">
      <c r="C61" s="180">
        <v>2.6</v>
      </c>
      <c r="D61" s="181" t="s">
        <v>31</v>
      </c>
      <c r="E61" s="182">
        <v>272400</v>
      </c>
      <c r="F61" s="14"/>
    </row>
    <row r="62" spans="1:8" ht="15" thickBot="1" x14ac:dyDescent="0.35">
      <c r="C62" s="180">
        <v>2.7</v>
      </c>
      <c r="D62" s="181" t="s">
        <v>32</v>
      </c>
      <c r="E62" s="182">
        <v>0</v>
      </c>
      <c r="F62" s="14"/>
    </row>
    <row r="63" spans="1:8" ht="15" thickBot="1" x14ac:dyDescent="0.35">
      <c r="C63" s="180">
        <v>2.8</v>
      </c>
      <c r="D63" s="181" t="s">
        <v>33</v>
      </c>
      <c r="E63" s="182">
        <v>151570.31</v>
      </c>
      <c r="F63" s="14"/>
    </row>
    <row r="64" spans="1:8" ht="15" thickBot="1" x14ac:dyDescent="0.35">
      <c r="C64" s="180">
        <v>2.9</v>
      </c>
      <c r="D64" s="181" t="s">
        <v>34</v>
      </c>
      <c r="E64" s="182">
        <v>0</v>
      </c>
      <c r="F64" s="14"/>
    </row>
    <row r="65" spans="3:6" ht="15" thickBot="1" x14ac:dyDescent="0.35">
      <c r="C65" s="180" t="s">
        <v>36</v>
      </c>
      <c r="D65" s="181" t="s">
        <v>35</v>
      </c>
      <c r="E65" s="182">
        <v>0</v>
      </c>
      <c r="F65" s="14"/>
    </row>
    <row r="66" spans="3:6" ht="15" thickBot="1" x14ac:dyDescent="0.35">
      <c r="C66" s="180" t="s">
        <v>37</v>
      </c>
      <c r="D66" s="181" t="s">
        <v>38</v>
      </c>
      <c r="E66" s="182">
        <v>1740</v>
      </c>
      <c r="F66" s="14"/>
    </row>
    <row r="67" spans="3:6" ht="15" thickBot="1" x14ac:dyDescent="0.35">
      <c r="C67" s="180" t="s">
        <v>39</v>
      </c>
      <c r="D67" s="181" t="s">
        <v>40</v>
      </c>
      <c r="E67" s="182">
        <v>2031723.99</v>
      </c>
      <c r="F67" s="14"/>
    </row>
    <row r="68" spans="3:6" ht="15" thickBot="1" x14ac:dyDescent="0.35">
      <c r="C68" s="180" t="s">
        <v>41</v>
      </c>
      <c r="D68" s="181" t="s">
        <v>42</v>
      </c>
      <c r="E68" s="182">
        <v>17369780.510000002</v>
      </c>
      <c r="F68" s="14"/>
    </row>
    <row r="69" spans="3:6" ht="15" thickBot="1" x14ac:dyDescent="0.35">
      <c r="C69" s="180" t="s">
        <v>43</v>
      </c>
      <c r="D69" s="181" t="s">
        <v>44</v>
      </c>
      <c r="E69" s="182">
        <v>0</v>
      </c>
      <c r="F69" s="14"/>
    </row>
    <row r="70" spans="3:6" ht="15" thickBot="1" x14ac:dyDescent="0.35">
      <c r="C70" s="180" t="s">
        <v>45</v>
      </c>
      <c r="D70" s="181" t="s">
        <v>46</v>
      </c>
      <c r="E70" s="182">
        <v>0</v>
      </c>
      <c r="F70" s="14"/>
    </row>
    <row r="71" spans="3:6" ht="15" thickBot="1" x14ac:dyDescent="0.35">
      <c r="C71" s="180" t="s">
        <v>47</v>
      </c>
      <c r="D71" s="181" t="s">
        <v>49</v>
      </c>
      <c r="E71" s="182">
        <v>0</v>
      </c>
      <c r="F71" s="14"/>
    </row>
    <row r="72" spans="3:6" ht="12.75" customHeight="1" thickBot="1" x14ac:dyDescent="0.35">
      <c r="C72" s="180" t="s">
        <v>50</v>
      </c>
      <c r="D72" s="181" t="s">
        <v>48</v>
      </c>
      <c r="E72" s="182">
        <v>0</v>
      </c>
      <c r="F72" s="14"/>
    </row>
    <row r="73" spans="3:6" ht="13.5" customHeight="1" thickBot="1" x14ac:dyDescent="0.35">
      <c r="C73" s="186" t="s">
        <v>51</v>
      </c>
      <c r="D73" s="185" t="s">
        <v>52</v>
      </c>
      <c r="E73" s="182">
        <v>0</v>
      </c>
      <c r="F73" s="14"/>
    </row>
    <row r="74" spans="3:6" ht="15" thickBot="1" x14ac:dyDescent="0.35">
      <c r="C74" s="180" t="s">
        <v>54</v>
      </c>
      <c r="D74" s="181" t="s">
        <v>53</v>
      </c>
      <c r="E74" s="182">
        <v>13478340.58</v>
      </c>
      <c r="F74" s="14"/>
    </row>
    <row r="75" spans="3:6" ht="15" thickBot="1" x14ac:dyDescent="0.35">
      <c r="C75" s="180" t="s">
        <v>55</v>
      </c>
      <c r="D75" s="181" t="s">
        <v>56</v>
      </c>
      <c r="E75" s="182">
        <v>0</v>
      </c>
      <c r="F75" s="14"/>
    </row>
    <row r="76" spans="3:6" ht="15" thickBot="1" x14ac:dyDescent="0.35">
      <c r="C76" s="183">
        <v>2.21</v>
      </c>
      <c r="D76" s="184" t="s">
        <v>4</v>
      </c>
      <c r="E76" s="182">
        <v>0</v>
      </c>
      <c r="F76" s="14"/>
    </row>
    <row r="77" spans="3:6" ht="9.75" customHeight="1" thickBot="1" x14ac:dyDescent="0.35">
      <c r="C77" s="268"/>
      <c r="D77" s="268"/>
      <c r="E77" s="9"/>
      <c r="F77" s="9"/>
    </row>
    <row r="78" spans="3:6" ht="12" customHeight="1" thickBot="1" x14ac:dyDescent="0.35">
      <c r="C78" s="269" t="s">
        <v>57</v>
      </c>
      <c r="D78" s="270"/>
      <c r="E78" s="232"/>
      <c r="F78" s="231">
        <f>+E79+E80+E81+E82+E83+E84+E85</f>
        <v>0</v>
      </c>
    </row>
    <row r="79" spans="3:6" ht="21" thickBot="1" x14ac:dyDescent="0.35">
      <c r="C79" s="180">
        <v>3.1</v>
      </c>
      <c r="D79" s="181" t="s">
        <v>58</v>
      </c>
      <c r="E79" s="182">
        <v>0</v>
      </c>
      <c r="F79" s="14"/>
    </row>
    <row r="80" spans="3:6" ht="15" thickBot="1" x14ac:dyDescent="0.35">
      <c r="C80" s="180">
        <v>3.2</v>
      </c>
      <c r="D80" s="181" t="s">
        <v>5</v>
      </c>
      <c r="E80" s="182">
        <v>0</v>
      </c>
      <c r="F80" s="14"/>
    </row>
    <row r="81" spans="3:6" ht="15" thickBot="1" x14ac:dyDescent="0.35">
      <c r="C81" s="180">
        <v>3.3</v>
      </c>
      <c r="D81" s="181" t="s">
        <v>59</v>
      </c>
      <c r="E81" s="182">
        <v>0</v>
      </c>
      <c r="F81" s="14"/>
    </row>
    <row r="82" spans="3:6" ht="21" thickBot="1" x14ac:dyDescent="0.35">
      <c r="C82" s="180">
        <v>3.4</v>
      </c>
      <c r="D82" s="181" t="s">
        <v>60</v>
      </c>
      <c r="E82" s="182">
        <v>0</v>
      </c>
      <c r="F82" s="14"/>
    </row>
    <row r="83" spans="3:6" ht="15" thickBot="1" x14ac:dyDescent="0.35">
      <c r="C83" s="180">
        <v>3.5</v>
      </c>
      <c r="D83" s="181" t="s">
        <v>61</v>
      </c>
      <c r="E83" s="182">
        <v>0</v>
      </c>
      <c r="F83" s="14"/>
    </row>
    <row r="84" spans="3:6" ht="15" thickBot="1" x14ac:dyDescent="0.35">
      <c r="C84" s="180">
        <v>3.6</v>
      </c>
      <c r="D84" s="181" t="s">
        <v>6</v>
      </c>
      <c r="E84" s="182">
        <v>0</v>
      </c>
      <c r="F84" s="14"/>
    </row>
    <row r="85" spans="3:6" ht="15" thickBot="1" x14ac:dyDescent="0.35">
      <c r="C85" s="183">
        <v>3.7</v>
      </c>
      <c r="D85" s="184" t="s">
        <v>62</v>
      </c>
      <c r="E85" s="182">
        <v>0</v>
      </c>
      <c r="F85" s="14"/>
    </row>
    <row r="86" spans="3:6" ht="9.75" customHeight="1" thickBot="1" x14ac:dyDescent="0.35">
      <c r="C86" s="268"/>
      <c r="D86" s="268"/>
      <c r="E86" s="12"/>
      <c r="F86" s="9"/>
    </row>
    <row r="87" spans="3:6" ht="15" thickBot="1" x14ac:dyDescent="0.35">
      <c r="C87" s="269" t="s">
        <v>63</v>
      </c>
      <c r="D87" s="270"/>
      <c r="E87" s="8"/>
      <c r="F87" s="231">
        <f>+F53-F55</f>
        <v>131416219.83999999</v>
      </c>
    </row>
    <row r="89" spans="3:6" s="2" customFormat="1" x14ac:dyDescent="0.3">
      <c r="C89" s="271" t="s">
        <v>131</v>
      </c>
      <c r="D89" s="271"/>
      <c r="E89" s="271"/>
      <c r="F89" s="271"/>
    </row>
    <row r="90" spans="3:6" s="2" customFormat="1" x14ac:dyDescent="0.3">
      <c r="C90" s="271"/>
      <c r="D90" s="271"/>
      <c r="E90" s="271"/>
      <c r="F90" s="271"/>
    </row>
    <row r="91" spans="3:6" s="2" customFormat="1" x14ac:dyDescent="0.3">
      <c r="E91" s="15"/>
      <c r="F91" s="15"/>
    </row>
    <row r="92" spans="3:6" s="2" customFormat="1" ht="10.5" customHeight="1" x14ac:dyDescent="0.3">
      <c r="E92" s="15"/>
    </row>
    <row r="93" spans="3:6" s="2" customFormat="1" x14ac:dyDescent="0.3">
      <c r="E93" s="15"/>
      <c r="F93" s="15"/>
    </row>
    <row r="94" spans="3:6" s="2" customFormat="1" x14ac:dyDescent="0.3">
      <c r="E94" s="15"/>
      <c r="F94" s="15"/>
    </row>
    <row r="95" spans="3:6" s="2" customFormat="1" ht="11.25" customHeight="1" x14ac:dyDescent="0.3">
      <c r="E95" s="15"/>
      <c r="F95" s="15"/>
    </row>
    <row r="96" spans="3:6" s="2" customFormat="1" x14ac:dyDescent="0.3">
      <c r="E96" s="15"/>
      <c r="F96" s="15"/>
    </row>
    <row r="97" spans="3:6" s="2" customFormat="1" x14ac:dyDescent="0.3">
      <c r="E97" s="15"/>
      <c r="F97" s="15"/>
    </row>
    <row r="98" spans="3:6" s="2" customFormat="1" x14ac:dyDescent="0.3">
      <c r="E98" s="15"/>
      <c r="F98" s="15"/>
    </row>
    <row r="99" spans="3:6" ht="10.95" customHeight="1" x14ac:dyDescent="0.3">
      <c r="C99" s="233"/>
      <c r="D99" s="233"/>
      <c r="E99" s="233"/>
      <c r="F99" s="233"/>
    </row>
    <row r="100" spans="3:6" ht="10.95" customHeight="1" x14ac:dyDescent="0.3">
      <c r="C100" s="233"/>
      <c r="D100" s="233"/>
      <c r="E100" s="233"/>
      <c r="F100" s="233"/>
    </row>
  </sheetData>
  <mergeCells count="24">
    <mergeCell ref="C7:D7"/>
    <mergeCell ref="C2:F2"/>
    <mergeCell ref="C3:F3"/>
    <mergeCell ref="C4:F4"/>
    <mergeCell ref="C5:F5"/>
    <mergeCell ref="C6:D6"/>
    <mergeCell ref="C55:D55"/>
    <mergeCell ref="C8:D8"/>
    <mergeCell ref="C15:D15"/>
    <mergeCell ref="C16:D16"/>
    <mergeCell ref="C20:D20"/>
    <mergeCell ref="C21:D21"/>
    <mergeCell ref="C49:F49"/>
    <mergeCell ref="C24:F25"/>
    <mergeCell ref="C50:F50"/>
    <mergeCell ref="C51:F51"/>
    <mergeCell ref="C52:F52"/>
    <mergeCell ref="C53:D53"/>
    <mergeCell ref="C54:D54"/>
    <mergeCell ref="C77:D77"/>
    <mergeCell ref="C78:D78"/>
    <mergeCell ref="C86:D86"/>
    <mergeCell ref="C87:D87"/>
    <mergeCell ref="C89:F90"/>
  </mergeCells>
  <pageMargins left="0.7" right="0.7" top="0.75" bottom="0.75" header="0.3" footer="0.3"/>
  <pageSetup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9CD7-3EA6-4B81-B2EE-98BF94AA2C8D}">
  <sheetPr>
    <tabColor rgb="FF00B050"/>
  </sheetPr>
  <dimension ref="A1:I105"/>
  <sheetViews>
    <sheetView showGridLines="0" topLeftCell="A48" zoomScale="140" zoomScaleNormal="140" workbookViewId="0">
      <selection activeCell="F58" sqref="E58:F92"/>
    </sheetView>
  </sheetViews>
  <sheetFormatPr baseColWidth="10" defaultRowHeight="14.4" x14ac:dyDescent="0.3"/>
  <cols>
    <col min="1" max="1" width="0.21875" customWidth="1"/>
    <col min="2" max="2" width="1" customWidth="1"/>
    <col min="3" max="3" width="7.5546875" customWidth="1"/>
    <col min="4" max="4" width="43.77734375" customWidth="1"/>
    <col min="5" max="6" width="18.77734375" style="7" customWidth="1"/>
  </cols>
  <sheetData>
    <row r="1" spans="3:9" ht="7.95" customHeight="1" thickBot="1" x14ac:dyDescent="0.35"/>
    <row r="2" spans="3:9" ht="16.5" customHeight="1" x14ac:dyDescent="0.3">
      <c r="C2" s="281" t="s">
        <v>237</v>
      </c>
      <c r="D2" s="282"/>
      <c r="E2" s="282"/>
      <c r="F2" s="283"/>
      <c r="I2" s="209" t="s">
        <v>360</v>
      </c>
    </row>
    <row r="3" spans="3:9" x14ac:dyDescent="0.3">
      <c r="C3" s="272" t="s">
        <v>1</v>
      </c>
      <c r="D3" s="273"/>
      <c r="E3" s="273"/>
      <c r="F3" s="275"/>
    </row>
    <row r="4" spans="3:9" x14ac:dyDescent="0.3">
      <c r="C4" s="272" t="s">
        <v>355</v>
      </c>
      <c r="D4" s="273"/>
      <c r="E4" s="273"/>
      <c r="F4" s="275"/>
    </row>
    <row r="5" spans="3:9" ht="15" thickBot="1" x14ac:dyDescent="0.35">
      <c r="C5" s="276" t="s">
        <v>2</v>
      </c>
      <c r="D5" s="277"/>
      <c r="E5" s="277"/>
      <c r="F5" s="278"/>
    </row>
    <row r="6" spans="3:9" ht="15" thickBot="1" x14ac:dyDescent="0.35">
      <c r="C6" s="269" t="s">
        <v>11</v>
      </c>
      <c r="D6" s="270"/>
      <c r="E6" s="8"/>
      <c r="F6" s="231">
        <v>55528524.770000003</v>
      </c>
    </row>
    <row r="7" spans="3:9" ht="15" thickBot="1" x14ac:dyDescent="0.35">
      <c r="C7" s="268"/>
      <c r="D7" s="268"/>
      <c r="E7" s="9"/>
      <c r="F7" s="9"/>
    </row>
    <row r="8" spans="3:9" ht="15" thickBot="1" x14ac:dyDescent="0.35">
      <c r="C8" s="269" t="s">
        <v>12</v>
      </c>
      <c r="D8" s="270"/>
      <c r="E8" s="232"/>
      <c r="F8" s="231">
        <v>0</v>
      </c>
    </row>
    <row r="9" spans="3:9" ht="15" thickBot="1" x14ac:dyDescent="0.35">
      <c r="C9" s="20">
        <v>2.1</v>
      </c>
      <c r="D9" s="1" t="s">
        <v>13</v>
      </c>
      <c r="E9" s="10">
        <v>0</v>
      </c>
      <c r="F9" s="12"/>
    </row>
    <row r="10" spans="3:9" ht="15" thickBot="1" x14ac:dyDescent="0.35">
      <c r="C10" s="20">
        <v>2.2000000000000002</v>
      </c>
      <c r="D10" s="1" t="s">
        <v>14</v>
      </c>
      <c r="E10" s="10">
        <v>0</v>
      </c>
      <c r="F10" s="12"/>
    </row>
    <row r="11" spans="3:9" ht="23.4" thickBot="1" x14ac:dyDescent="0.35">
      <c r="C11" s="20">
        <v>2.2999999999999998</v>
      </c>
      <c r="D11" s="1" t="s">
        <v>15</v>
      </c>
      <c r="E11" s="10">
        <v>0</v>
      </c>
      <c r="F11" s="12"/>
    </row>
    <row r="12" spans="3:9" ht="15" thickBot="1" x14ac:dyDescent="0.35">
      <c r="C12" s="20">
        <v>2.4</v>
      </c>
      <c r="D12" s="1" t="s">
        <v>16</v>
      </c>
      <c r="E12" s="10">
        <v>0</v>
      </c>
      <c r="F12" s="12"/>
    </row>
    <row r="13" spans="3:9" ht="15" thickBot="1" x14ac:dyDescent="0.35">
      <c r="C13" s="20">
        <v>2.5</v>
      </c>
      <c r="D13" s="1" t="s">
        <v>17</v>
      </c>
      <c r="E13" s="10">
        <v>0</v>
      </c>
      <c r="F13" s="12"/>
    </row>
    <row r="14" spans="3:9" ht="15" customHeight="1" thickBot="1" x14ac:dyDescent="0.35">
      <c r="C14" s="21">
        <v>2.6</v>
      </c>
      <c r="D14" s="18" t="s">
        <v>18</v>
      </c>
      <c r="E14" s="10">
        <v>0</v>
      </c>
      <c r="F14" s="12"/>
    </row>
    <row r="15" spans="3:9" ht="15" thickBot="1" x14ac:dyDescent="0.35">
      <c r="C15" s="268"/>
      <c r="D15" s="268"/>
      <c r="E15" s="9"/>
      <c r="F15" s="9"/>
    </row>
    <row r="16" spans="3:9" ht="15" thickBot="1" x14ac:dyDescent="0.35">
      <c r="C16" s="269" t="s">
        <v>19</v>
      </c>
      <c r="D16" s="270"/>
      <c r="E16" s="232"/>
      <c r="F16" s="231">
        <f>+E17+E18+E19</f>
        <v>7400000</v>
      </c>
    </row>
    <row r="17" spans="3:6" ht="15" thickBot="1" x14ac:dyDescent="0.35">
      <c r="C17" s="20" t="s">
        <v>64</v>
      </c>
      <c r="D17" s="1" t="s">
        <v>20</v>
      </c>
      <c r="E17" s="10">
        <v>0</v>
      </c>
      <c r="F17" s="12"/>
    </row>
    <row r="18" spans="3:6" ht="15" thickBot="1" x14ac:dyDescent="0.35">
      <c r="C18" s="20">
        <v>3.2</v>
      </c>
      <c r="D18" s="1" t="s">
        <v>21</v>
      </c>
      <c r="E18" s="10">
        <v>7400000</v>
      </c>
      <c r="F18" s="12"/>
    </row>
    <row r="19" spans="3:6" ht="15" thickBot="1" x14ac:dyDescent="0.35">
      <c r="C19" s="20">
        <v>3.3</v>
      </c>
      <c r="D19" s="1" t="s">
        <v>22</v>
      </c>
      <c r="E19" s="10">
        <v>0</v>
      </c>
      <c r="F19" s="12"/>
    </row>
    <row r="20" spans="3:6" ht="15" thickBot="1" x14ac:dyDescent="0.35">
      <c r="C20" s="268"/>
      <c r="D20" s="268"/>
      <c r="E20" s="12"/>
      <c r="F20" s="9"/>
    </row>
    <row r="21" spans="3:6" ht="15" thickBot="1" x14ac:dyDescent="0.35">
      <c r="C21" s="269" t="s">
        <v>23</v>
      </c>
      <c r="D21" s="270"/>
      <c r="E21" s="8"/>
      <c r="F21" s="231">
        <f>+F6-F16</f>
        <v>48128524.770000003</v>
      </c>
    </row>
    <row r="22" spans="3:6" x14ac:dyDescent="0.3">
      <c r="C22" s="146"/>
      <c r="D22" s="146"/>
      <c r="E22" s="12"/>
      <c r="F22" s="19"/>
    </row>
    <row r="23" spans="3:6" x14ac:dyDescent="0.3">
      <c r="C23" s="146"/>
      <c r="D23" s="146"/>
      <c r="E23" s="12"/>
      <c r="F23" s="19"/>
    </row>
    <row r="24" spans="3:6" x14ac:dyDescent="0.3">
      <c r="C24" s="146"/>
      <c r="D24" s="146"/>
      <c r="E24" s="12"/>
      <c r="F24" s="19"/>
    </row>
    <row r="25" spans="3:6" x14ac:dyDescent="0.3">
      <c r="C25" s="146"/>
      <c r="D25" s="146"/>
      <c r="E25" s="12"/>
      <c r="F25" s="19"/>
    </row>
    <row r="26" spans="3:6" x14ac:dyDescent="0.3">
      <c r="C26" s="146"/>
      <c r="D26" s="146"/>
      <c r="E26" s="12"/>
      <c r="F26" s="19"/>
    </row>
    <row r="27" spans="3:6" x14ac:dyDescent="0.3">
      <c r="C27" s="146"/>
      <c r="D27" s="146"/>
      <c r="E27" s="12"/>
      <c r="F27" s="19"/>
    </row>
    <row r="28" spans="3:6" x14ac:dyDescent="0.3">
      <c r="C28" s="146"/>
      <c r="D28" s="146"/>
      <c r="E28" s="12"/>
      <c r="F28" s="19"/>
    </row>
    <row r="29" spans="3:6" x14ac:dyDescent="0.3">
      <c r="C29" s="146"/>
      <c r="D29" s="146"/>
      <c r="E29" s="12"/>
      <c r="F29" s="19"/>
    </row>
    <row r="30" spans="3:6" x14ac:dyDescent="0.3">
      <c r="C30" s="146"/>
      <c r="D30" s="146"/>
      <c r="E30" s="12"/>
      <c r="F30" s="19"/>
    </row>
    <row r="31" spans="3:6" x14ac:dyDescent="0.3">
      <c r="C31" s="146"/>
      <c r="D31" s="146"/>
      <c r="E31" s="12"/>
      <c r="F31" s="19"/>
    </row>
    <row r="53" spans="1:8" ht="15" thickBot="1" x14ac:dyDescent="0.35"/>
    <row r="54" spans="1:8" ht="12.75" customHeight="1" x14ac:dyDescent="0.3">
      <c r="C54" s="281" t="s">
        <v>237</v>
      </c>
      <c r="D54" s="282"/>
      <c r="E54" s="282"/>
      <c r="F54" s="283"/>
    </row>
    <row r="55" spans="1:8" ht="12.75" customHeight="1" x14ac:dyDescent="0.3">
      <c r="C55" s="272" t="s">
        <v>3</v>
      </c>
      <c r="D55" s="273"/>
      <c r="E55" s="273"/>
      <c r="F55" s="274"/>
    </row>
    <row r="56" spans="1:8" ht="12.75" customHeight="1" x14ac:dyDescent="0.3">
      <c r="C56" s="272" t="s">
        <v>356</v>
      </c>
      <c r="D56" s="273"/>
      <c r="E56" s="273"/>
      <c r="F56" s="275"/>
    </row>
    <row r="57" spans="1:8" ht="12.75" customHeight="1" thickBot="1" x14ac:dyDescent="0.35">
      <c r="C57" s="276" t="s">
        <v>2</v>
      </c>
      <c r="D57" s="277"/>
      <c r="E57" s="277"/>
      <c r="F57" s="278"/>
    </row>
    <row r="58" spans="1:8" ht="15" thickBot="1" x14ac:dyDescent="0.35">
      <c r="C58" s="279" t="s">
        <v>24</v>
      </c>
      <c r="D58" s="280"/>
      <c r="E58" s="13"/>
      <c r="F58" s="231">
        <v>54941773.369999997</v>
      </c>
    </row>
    <row r="59" spans="1:8" ht="6.75" customHeight="1" thickBot="1" x14ac:dyDescent="0.35">
      <c r="A59" s="17" t="s">
        <v>134</v>
      </c>
      <c r="B59" s="16"/>
      <c r="C59" s="268"/>
      <c r="D59" s="268"/>
      <c r="E59" s="9"/>
      <c r="F59" s="9"/>
    </row>
    <row r="60" spans="1:8" ht="15" thickBot="1" x14ac:dyDescent="0.35">
      <c r="C60" s="269" t="s">
        <v>25</v>
      </c>
      <c r="D60" s="270"/>
      <c r="E60" s="232"/>
      <c r="F60" s="231">
        <f>SUM(E61:E81)</f>
        <v>15245365.91</v>
      </c>
    </row>
    <row r="61" spans="1:8" ht="15" thickBot="1" x14ac:dyDescent="0.35">
      <c r="C61" s="180">
        <v>2.1</v>
      </c>
      <c r="D61" s="181" t="s">
        <v>26</v>
      </c>
      <c r="E61" s="182">
        <v>0</v>
      </c>
      <c r="F61" s="19"/>
    </row>
    <row r="62" spans="1:8" ht="15" thickBot="1" x14ac:dyDescent="0.35">
      <c r="C62" s="180">
        <v>2.2000000000000002</v>
      </c>
      <c r="D62" s="181" t="s">
        <v>27</v>
      </c>
      <c r="E62" s="182">
        <v>0</v>
      </c>
      <c r="F62" s="19"/>
      <c r="H62" s="52"/>
    </row>
    <row r="63" spans="1:8" ht="15" thickBot="1" x14ac:dyDescent="0.35">
      <c r="C63" s="180">
        <v>2.2999999999999998</v>
      </c>
      <c r="D63" s="181" t="s">
        <v>28</v>
      </c>
      <c r="E63" s="182">
        <v>11900</v>
      </c>
      <c r="F63" s="14"/>
    </row>
    <row r="64" spans="1:8" ht="15" thickBot="1" x14ac:dyDescent="0.35">
      <c r="C64" s="180">
        <v>2.4</v>
      </c>
      <c r="D64" s="181" t="s">
        <v>29</v>
      </c>
      <c r="E64" s="182">
        <v>0</v>
      </c>
      <c r="F64" s="14"/>
    </row>
    <row r="65" spans="3:6" ht="15" thickBot="1" x14ac:dyDescent="0.35">
      <c r="C65" s="180">
        <v>2.5</v>
      </c>
      <c r="D65" s="181" t="s">
        <v>30</v>
      </c>
      <c r="E65" s="182">
        <v>0</v>
      </c>
      <c r="F65" s="14"/>
    </row>
    <row r="66" spans="3:6" ht="15" thickBot="1" x14ac:dyDescent="0.35">
      <c r="C66" s="180">
        <v>2.6</v>
      </c>
      <c r="D66" s="181" t="s">
        <v>31</v>
      </c>
      <c r="E66" s="182">
        <v>0</v>
      </c>
      <c r="F66" s="14"/>
    </row>
    <row r="67" spans="3:6" ht="15" thickBot="1" x14ac:dyDescent="0.35">
      <c r="C67" s="180">
        <v>2.7</v>
      </c>
      <c r="D67" s="181" t="s">
        <v>32</v>
      </c>
      <c r="E67" s="182">
        <v>0</v>
      </c>
      <c r="F67" s="14"/>
    </row>
    <row r="68" spans="3:6" ht="15" thickBot="1" x14ac:dyDescent="0.35">
      <c r="C68" s="180">
        <v>2.8</v>
      </c>
      <c r="D68" s="181" t="s">
        <v>33</v>
      </c>
      <c r="E68" s="182">
        <v>0</v>
      </c>
      <c r="F68" s="14"/>
    </row>
    <row r="69" spans="3:6" ht="15" thickBot="1" x14ac:dyDescent="0.35">
      <c r="C69" s="180">
        <v>2.9</v>
      </c>
      <c r="D69" s="181" t="s">
        <v>34</v>
      </c>
      <c r="E69" s="182">
        <v>0</v>
      </c>
      <c r="F69" s="14"/>
    </row>
    <row r="70" spans="3:6" ht="15" thickBot="1" x14ac:dyDescent="0.35">
      <c r="C70" s="180" t="s">
        <v>36</v>
      </c>
      <c r="D70" s="181" t="s">
        <v>35</v>
      </c>
      <c r="E70" s="182">
        <v>0</v>
      </c>
      <c r="F70" s="14"/>
    </row>
    <row r="71" spans="3:6" ht="15" thickBot="1" x14ac:dyDescent="0.35">
      <c r="C71" s="180" t="s">
        <v>37</v>
      </c>
      <c r="D71" s="181" t="s">
        <v>38</v>
      </c>
      <c r="E71" s="182">
        <v>0</v>
      </c>
      <c r="F71" s="14"/>
    </row>
    <row r="72" spans="3:6" ht="15" thickBot="1" x14ac:dyDescent="0.35">
      <c r="C72" s="180" t="s">
        <v>39</v>
      </c>
      <c r="D72" s="181" t="s">
        <v>40</v>
      </c>
      <c r="E72" s="182">
        <v>1229931.99</v>
      </c>
      <c r="F72" s="14"/>
    </row>
    <row r="73" spans="3:6" ht="15" thickBot="1" x14ac:dyDescent="0.35">
      <c r="C73" s="180" t="s">
        <v>41</v>
      </c>
      <c r="D73" s="181" t="s">
        <v>42</v>
      </c>
      <c r="E73" s="182">
        <v>10211841.5</v>
      </c>
      <c r="F73" s="14"/>
    </row>
    <row r="74" spans="3:6" ht="15" thickBot="1" x14ac:dyDescent="0.35">
      <c r="C74" s="180" t="s">
        <v>43</v>
      </c>
      <c r="D74" s="181" t="s">
        <v>44</v>
      </c>
      <c r="E74" s="182">
        <v>0</v>
      </c>
      <c r="F74" s="14"/>
    </row>
    <row r="75" spans="3:6" ht="15" thickBot="1" x14ac:dyDescent="0.35">
      <c r="C75" s="180" t="s">
        <v>45</v>
      </c>
      <c r="D75" s="181" t="s">
        <v>46</v>
      </c>
      <c r="E75" s="182">
        <v>0</v>
      </c>
      <c r="F75" s="14"/>
    </row>
    <row r="76" spans="3:6" ht="15" thickBot="1" x14ac:dyDescent="0.35">
      <c r="C76" s="180" t="s">
        <v>47</v>
      </c>
      <c r="D76" s="181" t="s">
        <v>49</v>
      </c>
      <c r="E76" s="182">
        <v>0</v>
      </c>
      <c r="F76" s="14"/>
    </row>
    <row r="77" spans="3:6" ht="12.75" customHeight="1" thickBot="1" x14ac:dyDescent="0.35">
      <c r="C77" s="180" t="s">
        <v>50</v>
      </c>
      <c r="D77" s="181" t="s">
        <v>48</v>
      </c>
      <c r="E77" s="182">
        <v>0</v>
      </c>
      <c r="F77" s="14"/>
    </row>
    <row r="78" spans="3:6" ht="13.5" customHeight="1" thickBot="1" x14ac:dyDescent="0.35">
      <c r="C78" s="186" t="s">
        <v>51</v>
      </c>
      <c r="D78" s="185" t="s">
        <v>52</v>
      </c>
      <c r="E78" s="182">
        <v>0</v>
      </c>
      <c r="F78" s="14"/>
    </row>
    <row r="79" spans="3:6" ht="15" thickBot="1" x14ac:dyDescent="0.35">
      <c r="C79" s="180" t="s">
        <v>54</v>
      </c>
      <c r="D79" s="181" t="s">
        <v>53</v>
      </c>
      <c r="E79" s="182">
        <v>3791692.42</v>
      </c>
      <c r="F79" s="14"/>
    </row>
    <row r="80" spans="3:6" ht="15" thickBot="1" x14ac:dyDescent="0.35">
      <c r="C80" s="180" t="s">
        <v>55</v>
      </c>
      <c r="D80" s="181" t="s">
        <v>56</v>
      </c>
      <c r="E80" s="182">
        <v>0</v>
      </c>
      <c r="F80" s="14"/>
    </row>
    <row r="81" spans="3:6" ht="15" thickBot="1" x14ac:dyDescent="0.35">
      <c r="C81" s="183">
        <v>2.21</v>
      </c>
      <c r="D81" s="184" t="s">
        <v>4</v>
      </c>
      <c r="E81" s="182">
        <v>0</v>
      </c>
      <c r="F81" s="14"/>
    </row>
    <row r="82" spans="3:6" ht="9.75" customHeight="1" thickBot="1" x14ac:dyDescent="0.35">
      <c r="C82" s="268"/>
      <c r="D82" s="268"/>
      <c r="E82" s="9"/>
      <c r="F82" s="9"/>
    </row>
    <row r="83" spans="3:6" ht="12" customHeight="1" thickBot="1" x14ac:dyDescent="0.35">
      <c r="C83" s="269" t="s">
        <v>57</v>
      </c>
      <c r="D83" s="270"/>
      <c r="E83" s="232"/>
      <c r="F83" s="231">
        <f>+E84+E85+E86+E87+E88+E89+E90</f>
        <v>0</v>
      </c>
    </row>
    <row r="84" spans="3:6" ht="21" thickBot="1" x14ac:dyDescent="0.35">
      <c r="C84" s="180">
        <v>3.1</v>
      </c>
      <c r="D84" s="181" t="s">
        <v>58</v>
      </c>
      <c r="E84" s="182">
        <v>0</v>
      </c>
      <c r="F84" s="14"/>
    </row>
    <row r="85" spans="3:6" ht="15" thickBot="1" x14ac:dyDescent="0.35">
      <c r="C85" s="180">
        <v>3.2</v>
      </c>
      <c r="D85" s="181" t="s">
        <v>5</v>
      </c>
      <c r="E85" s="182">
        <v>0</v>
      </c>
      <c r="F85" s="14"/>
    </row>
    <row r="86" spans="3:6" ht="15" thickBot="1" x14ac:dyDescent="0.35">
      <c r="C86" s="180">
        <v>3.3</v>
      </c>
      <c r="D86" s="181" t="s">
        <v>59</v>
      </c>
      <c r="E86" s="182">
        <v>0</v>
      </c>
      <c r="F86" s="14"/>
    </row>
    <row r="87" spans="3:6" ht="21" thickBot="1" x14ac:dyDescent="0.35">
      <c r="C87" s="180">
        <v>3.4</v>
      </c>
      <c r="D87" s="181" t="s">
        <v>60</v>
      </c>
      <c r="E87" s="182">
        <v>0</v>
      </c>
      <c r="F87" s="14"/>
    </row>
    <row r="88" spans="3:6" ht="15" thickBot="1" x14ac:dyDescent="0.35">
      <c r="C88" s="180">
        <v>3.5</v>
      </c>
      <c r="D88" s="181" t="s">
        <v>61</v>
      </c>
      <c r="E88" s="182">
        <v>0</v>
      </c>
      <c r="F88" s="14"/>
    </row>
    <row r="89" spans="3:6" ht="15" thickBot="1" x14ac:dyDescent="0.35">
      <c r="C89" s="180">
        <v>3.6</v>
      </c>
      <c r="D89" s="181" t="s">
        <v>6</v>
      </c>
      <c r="E89" s="182">
        <v>0</v>
      </c>
      <c r="F89" s="14"/>
    </row>
    <row r="90" spans="3:6" ht="15" thickBot="1" x14ac:dyDescent="0.35">
      <c r="C90" s="183">
        <v>3.7</v>
      </c>
      <c r="D90" s="184" t="s">
        <v>62</v>
      </c>
      <c r="E90" s="182">
        <v>0</v>
      </c>
      <c r="F90" s="14"/>
    </row>
    <row r="91" spans="3:6" ht="9.75" customHeight="1" thickBot="1" x14ac:dyDescent="0.35">
      <c r="C91" s="268"/>
      <c r="D91" s="268"/>
      <c r="E91" s="12"/>
      <c r="F91" s="9"/>
    </row>
    <row r="92" spans="3:6" ht="15" thickBot="1" x14ac:dyDescent="0.35">
      <c r="C92" s="269" t="s">
        <v>63</v>
      </c>
      <c r="D92" s="270"/>
      <c r="E92" s="8"/>
      <c r="F92" s="231">
        <f>+F58-F60</f>
        <v>39696407.459999993</v>
      </c>
    </row>
    <row r="94" spans="3:6" s="2" customFormat="1" x14ac:dyDescent="0.3">
      <c r="E94" s="15"/>
      <c r="F94" s="15"/>
    </row>
    <row r="95" spans="3:6" s="2" customFormat="1" x14ac:dyDescent="0.3">
      <c r="E95" s="15"/>
      <c r="F95" s="15"/>
    </row>
    <row r="96" spans="3:6" s="2" customFormat="1" x14ac:dyDescent="0.3">
      <c r="E96" s="15"/>
      <c r="F96" s="15"/>
    </row>
    <row r="97" spans="3:6" s="2" customFormat="1" ht="10.5" customHeight="1" x14ac:dyDescent="0.3">
      <c r="E97" s="15"/>
    </row>
    <row r="98" spans="3:6" s="2" customFormat="1" x14ac:dyDescent="0.3">
      <c r="E98" s="15"/>
      <c r="F98" s="15"/>
    </row>
    <row r="99" spans="3:6" s="2" customFormat="1" x14ac:dyDescent="0.3">
      <c r="E99" s="15"/>
      <c r="F99" s="15"/>
    </row>
    <row r="100" spans="3:6" s="2" customFormat="1" ht="11.25" customHeight="1" x14ac:dyDescent="0.3">
      <c r="E100" s="15"/>
      <c r="F100" s="15"/>
    </row>
    <row r="101" spans="3:6" s="2" customFormat="1" x14ac:dyDescent="0.3">
      <c r="E101" s="15"/>
      <c r="F101" s="15"/>
    </row>
    <row r="102" spans="3:6" s="2" customFormat="1" x14ac:dyDescent="0.3">
      <c r="E102" s="15"/>
      <c r="F102" s="15"/>
    </row>
    <row r="103" spans="3:6" s="2" customFormat="1" x14ac:dyDescent="0.3">
      <c r="E103" s="15"/>
      <c r="F103" s="15"/>
    </row>
    <row r="104" spans="3:6" ht="10.95" customHeight="1" x14ac:dyDescent="0.3">
      <c r="C104" s="285" t="s">
        <v>131</v>
      </c>
      <c r="D104" s="285"/>
      <c r="E104" s="285"/>
      <c r="F104" s="285"/>
    </row>
    <row r="105" spans="3:6" ht="10.95" customHeight="1" x14ac:dyDescent="0.3">
      <c r="C105" s="285"/>
      <c r="D105" s="285"/>
      <c r="E105" s="285"/>
      <c r="F105" s="285"/>
    </row>
  </sheetData>
  <mergeCells count="23">
    <mergeCell ref="C7:D7"/>
    <mergeCell ref="C2:F2"/>
    <mergeCell ref="C3:F3"/>
    <mergeCell ref="C4:F4"/>
    <mergeCell ref="C5:F5"/>
    <mergeCell ref="C6:D6"/>
    <mergeCell ref="C60:D60"/>
    <mergeCell ref="C8:D8"/>
    <mergeCell ref="C15:D15"/>
    <mergeCell ref="C16:D16"/>
    <mergeCell ref="C20:D20"/>
    <mergeCell ref="C21:D21"/>
    <mergeCell ref="C54:F54"/>
    <mergeCell ref="C55:F55"/>
    <mergeCell ref="C56:F56"/>
    <mergeCell ref="C57:F57"/>
    <mergeCell ref="C58:D58"/>
    <mergeCell ref="C59:D59"/>
    <mergeCell ref="C82:D82"/>
    <mergeCell ref="C83:D83"/>
    <mergeCell ref="C91:D91"/>
    <mergeCell ref="C92:D92"/>
    <mergeCell ref="C104:F105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C17 C70:C80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ED56-F837-4523-A736-ABFC6C86241A}">
  <dimension ref="A1:D177"/>
  <sheetViews>
    <sheetView showGridLines="0" zoomScale="120" zoomScaleNormal="120" workbookViewId="0">
      <selection activeCell="A166" sqref="A166:D166"/>
    </sheetView>
  </sheetViews>
  <sheetFormatPr baseColWidth="10" defaultRowHeight="14.4" x14ac:dyDescent="0.3"/>
  <cols>
    <col min="1" max="1" width="5.21875" customWidth="1"/>
    <col min="2" max="2" width="42.77734375" customWidth="1"/>
    <col min="3" max="5" width="20.21875" customWidth="1"/>
  </cols>
  <sheetData>
    <row r="1" spans="1:4" x14ac:dyDescent="0.3">
      <c r="A1" s="300" t="s">
        <v>65</v>
      </c>
      <c r="B1" s="300"/>
      <c r="C1" s="300"/>
      <c r="D1" s="300"/>
    </row>
    <row r="2" spans="1:4" x14ac:dyDescent="0.3">
      <c r="A2" s="22"/>
    </row>
    <row r="3" spans="1:4" ht="46.95" customHeight="1" x14ac:dyDescent="0.3">
      <c r="A3" s="310" t="s">
        <v>130</v>
      </c>
      <c r="B3" s="310"/>
      <c r="C3" s="310"/>
      <c r="D3" s="310"/>
    </row>
    <row r="4" spans="1:4" x14ac:dyDescent="0.3">
      <c r="A4" s="22"/>
    </row>
    <row r="5" spans="1:4" x14ac:dyDescent="0.3">
      <c r="A5" s="300" t="s">
        <v>96</v>
      </c>
      <c r="B5" s="300"/>
      <c r="C5" s="300"/>
      <c r="D5" s="300"/>
    </row>
    <row r="6" spans="1:4" x14ac:dyDescent="0.3">
      <c r="A6" s="22"/>
    </row>
    <row r="7" spans="1:4" x14ac:dyDescent="0.3">
      <c r="A7" s="300" t="s">
        <v>66</v>
      </c>
      <c r="B7" s="300"/>
      <c r="C7" s="300"/>
      <c r="D7" s="300"/>
    </row>
    <row r="8" spans="1:4" x14ac:dyDescent="0.3">
      <c r="A8" s="23"/>
    </row>
    <row r="9" spans="1:4" x14ac:dyDescent="0.3">
      <c r="A9" s="301" t="s">
        <v>67</v>
      </c>
      <c r="B9" s="301"/>
      <c r="C9" s="301"/>
      <c r="D9" s="301"/>
    </row>
    <row r="10" spans="1:4" ht="47.55" customHeight="1" x14ac:dyDescent="0.3">
      <c r="A10" s="299" t="s">
        <v>68</v>
      </c>
      <c r="B10" s="299"/>
      <c r="C10" s="299"/>
      <c r="D10" s="299"/>
    </row>
    <row r="11" spans="1:4" x14ac:dyDescent="0.3">
      <c r="A11" s="22"/>
    </row>
    <row r="12" spans="1:4" x14ac:dyDescent="0.3">
      <c r="A12" s="301" t="s">
        <v>105</v>
      </c>
      <c r="B12" s="301"/>
      <c r="C12" s="301"/>
      <c r="D12" s="301"/>
    </row>
    <row r="13" spans="1:4" ht="56.25" customHeight="1" x14ac:dyDescent="0.3">
      <c r="A13" s="299" t="s">
        <v>69</v>
      </c>
      <c r="B13" s="299"/>
      <c r="C13" s="299"/>
      <c r="D13" s="299"/>
    </row>
    <row r="14" spans="1:4" x14ac:dyDescent="0.3">
      <c r="A14" s="22"/>
    </row>
    <row r="15" spans="1:4" ht="85.95" customHeight="1" x14ac:dyDescent="0.3">
      <c r="A15" s="299" t="s">
        <v>70</v>
      </c>
      <c r="B15" s="299"/>
      <c r="C15" s="299"/>
      <c r="D15" s="299"/>
    </row>
    <row r="16" spans="1:4" x14ac:dyDescent="0.3">
      <c r="A16" s="22"/>
    </row>
    <row r="17" spans="1:4" x14ac:dyDescent="0.3">
      <c r="A17" s="301" t="s">
        <v>71</v>
      </c>
      <c r="B17" s="301"/>
      <c r="C17" s="301"/>
      <c r="D17" s="301"/>
    </row>
    <row r="18" spans="1:4" ht="43.2" customHeight="1" x14ac:dyDescent="0.3">
      <c r="A18" s="299" t="s">
        <v>72</v>
      </c>
      <c r="B18" s="299"/>
      <c r="C18" s="299"/>
      <c r="D18" s="299"/>
    </row>
    <row r="19" spans="1:4" x14ac:dyDescent="0.3">
      <c r="A19" s="22"/>
    </row>
    <row r="20" spans="1:4" ht="55.95" customHeight="1" x14ac:dyDescent="0.3">
      <c r="A20" s="311" t="s">
        <v>73</v>
      </c>
      <c r="B20" s="311"/>
      <c r="C20" s="311"/>
      <c r="D20" s="311"/>
    </row>
    <row r="21" spans="1:4" x14ac:dyDescent="0.3">
      <c r="A21" s="22"/>
    </row>
    <row r="22" spans="1:4" ht="44.55" customHeight="1" x14ac:dyDescent="0.3">
      <c r="A22" s="299" t="s">
        <v>74</v>
      </c>
      <c r="B22" s="299"/>
      <c r="C22" s="299"/>
      <c r="D22" s="299"/>
    </row>
    <row r="23" spans="1:4" x14ac:dyDescent="0.3">
      <c r="A23" s="22"/>
    </row>
    <row r="24" spans="1:4" x14ac:dyDescent="0.3">
      <c r="A24" s="301" t="s">
        <v>75</v>
      </c>
      <c r="B24" s="301"/>
      <c r="C24" s="301"/>
      <c r="D24" s="301"/>
    </row>
    <row r="25" spans="1:4" ht="50.55" customHeight="1" x14ac:dyDescent="0.3">
      <c r="A25" s="299" t="s">
        <v>76</v>
      </c>
      <c r="B25" s="299"/>
      <c r="C25" s="299"/>
      <c r="D25" s="299"/>
    </row>
    <row r="26" spans="1:4" x14ac:dyDescent="0.3">
      <c r="A26" s="22"/>
    </row>
    <row r="27" spans="1:4" ht="36" customHeight="1" x14ac:dyDescent="0.3">
      <c r="A27" s="299" t="s">
        <v>77</v>
      </c>
      <c r="B27" s="299"/>
      <c r="C27" s="299"/>
      <c r="D27" s="299"/>
    </row>
    <row r="28" spans="1:4" x14ac:dyDescent="0.3">
      <c r="A28" s="22"/>
    </row>
    <row r="29" spans="1:4" x14ac:dyDescent="0.3">
      <c r="A29" s="301" t="s">
        <v>78</v>
      </c>
      <c r="B29" s="301"/>
      <c r="C29" s="301"/>
      <c r="D29" s="301"/>
    </row>
    <row r="30" spans="1:4" ht="61.95" customHeight="1" x14ac:dyDescent="0.3">
      <c r="A30" s="299" t="s">
        <v>79</v>
      </c>
      <c r="B30" s="299"/>
      <c r="C30" s="299"/>
      <c r="D30" s="299"/>
    </row>
    <row r="31" spans="1:4" x14ac:dyDescent="0.3">
      <c r="A31" s="22"/>
    </row>
    <row r="32" spans="1:4" ht="42" customHeight="1" x14ac:dyDescent="0.3">
      <c r="A32" s="299" t="s">
        <v>80</v>
      </c>
      <c r="B32" s="299"/>
      <c r="C32" s="299"/>
      <c r="D32" s="299"/>
    </row>
    <row r="33" spans="1:4" x14ac:dyDescent="0.3">
      <c r="A33" s="22"/>
    </row>
    <row r="34" spans="1:4" x14ac:dyDescent="0.3">
      <c r="A34" s="301" t="s">
        <v>81</v>
      </c>
      <c r="B34" s="301"/>
      <c r="C34" s="301"/>
      <c r="D34" s="301"/>
    </row>
    <row r="35" spans="1:4" ht="45" customHeight="1" x14ac:dyDescent="0.3">
      <c r="A35" s="299" t="s">
        <v>82</v>
      </c>
      <c r="B35" s="299"/>
      <c r="C35" s="299"/>
      <c r="D35" s="299"/>
    </row>
    <row r="36" spans="1:4" x14ac:dyDescent="0.3">
      <c r="A36" s="22"/>
    </row>
    <row r="37" spans="1:4" x14ac:dyDescent="0.3">
      <c r="A37" s="301" t="s">
        <v>83</v>
      </c>
      <c r="B37" s="301"/>
      <c r="C37" s="301"/>
      <c r="D37" s="301"/>
    </row>
    <row r="38" spans="1:4" ht="46.2" customHeight="1" x14ac:dyDescent="0.3">
      <c r="A38" s="299" t="s">
        <v>84</v>
      </c>
      <c r="B38" s="299"/>
      <c r="C38" s="299"/>
      <c r="D38" s="299"/>
    </row>
    <row r="39" spans="1:4" x14ac:dyDescent="0.3">
      <c r="A39" s="22"/>
    </row>
    <row r="40" spans="1:4" ht="15.6" x14ac:dyDescent="0.3">
      <c r="A40" s="309" t="s">
        <v>97</v>
      </c>
      <c r="B40" s="309"/>
      <c r="C40" s="309"/>
      <c r="D40" s="309"/>
    </row>
    <row r="41" spans="1:4" ht="49.2" customHeight="1" x14ac:dyDescent="0.3">
      <c r="A41" s="299" t="s">
        <v>85</v>
      </c>
      <c r="B41" s="299"/>
      <c r="C41" s="299"/>
      <c r="D41" s="299"/>
    </row>
    <row r="42" spans="1:4" x14ac:dyDescent="0.3">
      <c r="A42" s="22"/>
    </row>
    <row r="43" spans="1:4" ht="57.6" customHeight="1" x14ac:dyDescent="0.3">
      <c r="A43" s="299" t="s">
        <v>86</v>
      </c>
      <c r="B43" s="299"/>
      <c r="C43" s="299"/>
      <c r="D43" s="299"/>
    </row>
    <row r="44" spans="1:4" x14ac:dyDescent="0.3">
      <c r="A44" s="22"/>
    </row>
    <row r="45" spans="1:4" ht="45.6" customHeight="1" x14ac:dyDescent="0.3">
      <c r="A45" s="299" t="s">
        <v>87</v>
      </c>
      <c r="B45" s="299"/>
      <c r="C45" s="299"/>
      <c r="D45" s="299"/>
    </row>
    <row r="46" spans="1:4" x14ac:dyDescent="0.3">
      <c r="A46" s="22"/>
    </row>
    <row r="47" spans="1:4" x14ac:dyDescent="0.3">
      <c r="A47" s="22"/>
    </row>
    <row r="48" spans="1:4" x14ac:dyDescent="0.3">
      <c r="A48" s="300" t="s">
        <v>98</v>
      </c>
      <c r="B48" s="300"/>
      <c r="C48" s="300"/>
      <c r="D48" s="300"/>
    </row>
    <row r="49" spans="1:4" x14ac:dyDescent="0.3">
      <c r="A49" s="24"/>
    </row>
    <row r="50" spans="1:4" x14ac:dyDescent="0.3">
      <c r="A50" s="301" t="s">
        <v>88</v>
      </c>
      <c r="B50" s="301"/>
      <c r="C50" s="301"/>
      <c r="D50" s="301"/>
    </row>
    <row r="51" spans="1:4" ht="69.599999999999994" customHeight="1" x14ac:dyDescent="0.3">
      <c r="A51" s="299" t="s">
        <v>106</v>
      </c>
      <c r="B51" s="299"/>
      <c r="C51" s="299"/>
      <c r="D51" s="299"/>
    </row>
    <row r="52" spans="1:4" x14ac:dyDescent="0.3">
      <c r="A52" s="23"/>
    </row>
    <row r="53" spans="1:4" ht="44.55" customHeight="1" x14ac:dyDescent="0.3">
      <c r="A53" s="298" t="s">
        <v>89</v>
      </c>
      <c r="B53" s="298"/>
      <c r="C53" s="298"/>
      <c r="D53" s="298"/>
    </row>
    <row r="54" spans="1:4" ht="86.55" customHeight="1" x14ac:dyDescent="0.3">
      <c r="A54" s="299" t="s">
        <v>107</v>
      </c>
      <c r="B54" s="299"/>
      <c r="C54" s="299"/>
      <c r="D54" s="299"/>
    </row>
    <row r="55" spans="1:4" x14ac:dyDescent="0.3">
      <c r="A55" s="22"/>
    </row>
    <row r="56" spans="1:4" x14ac:dyDescent="0.3">
      <c r="A56" s="301" t="s">
        <v>90</v>
      </c>
      <c r="B56" s="301"/>
      <c r="C56" s="301"/>
      <c r="D56" s="301"/>
    </row>
    <row r="57" spans="1:4" ht="75" customHeight="1" x14ac:dyDescent="0.3">
      <c r="A57" s="298" t="s">
        <v>108</v>
      </c>
      <c r="B57" s="298"/>
      <c r="C57" s="298"/>
      <c r="D57" s="298"/>
    </row>
    <row r="58" spans="1:4" x14ac:dyDescent="0.3">
      <c r="A58" s="22"/>
    </row>
    <row r="59" spans="1:4" ht="14.55" customHeight="1" x14ac:dyDescent="0.3">
      <c r="A59" s="298" t="s">
        <v>102</v>
      </c>
      <c r="B59" s="298"/>
      <c r="C59" s="298"/>
      <c r="D59" s="298"/>
    </row>
    <row r="60" spans="1:4" ht="72" customHeight="1" x14ac:dyDescent="0.3">
      <c r="A60" s="298" t="s">
        <v>109</v>
      </c>
      <c r="B60" s="298"/>
      <c r="C60" s="298"/>
      <c r="D60" s="298"/>
    </row>
    <row r="61" spans="1:4" x14ac:dyDescent="0.3">
      <c r="A61" s="22"/>
    </row>
    <row r="62" spans="1:4" x14ac:dyDescent="0.3">
      <c r="A62" s="22"/>
    </row>
    <row r="63" spans="1:4" x14ac:dyDescent="0.3">
      <c r="A63" s="300" t="s">
        <v>99</v>
      </c>
      <c r="B63" s="300"/>
      <c r="C63" s="300"/>
      <c r="D63" s="300"/>
    </row>
    <row r="64" spans="1:4" x14ac:dyDescent="0.3">
      <c r="A64" s="22"/>
    </row>
    <row r="65" spans="1:4" ht="38.549999999999997" customHeight="1" x14ac:dyDescent="0.3">
      <c r="A65" s="298" t="s">
        <v>110</v>
      </c>
      <c r="B65" s="298"/>
      <c r="C65" s="298"/>
      <c r="D65" s="298"/>
    </row>
    <row r="66" spans="1:4" x14ac:dyDescent="0.3">
      <c r="A66" s="22"/>
    </row>
    <row r="67" spans="1:4" ht="45.6" customHeight="1" x14ac:dyDescent="0.3">
      <c r="A67" s="298" t="s">
        <v>111</v>
      </c>
      <c r="B67" s="298"/>
      <c r="C67" s="298"/>
      <c r="D67" s="298"/>
    </row>
    <row r="68" spans="1:4" x14ac:dyDescent="0.3">
      <c r="A68" s="22"/>
    </row>
    <row r="69" spans="1:4" x14ac:dyDescent="0.3">
      <c r="A69" s="22"/>
    </row>
    <row r="70" spans="1:4" x14ac:dyDescent="0.3">
      <c r="A70" s="300" t="s">
        <v>100</v>
      </c>
      <c r="B70" s="300"/>
      <c r="C70" s="300"/>
      <c r="D70" s="300"/>
    </row>
    <row r="71" spans="1:4" x14ac:dyDescent="0.3">
      <c r="A71" s="22"/>
    </row>
    <row r="72" spans="1:4" x14ac:dyDescent="0.3">
      <c r="A72" s="298" t="s">
        <v>91</v>
      </c>
      <c r="B72" s="298"/>
      <c r="C72" s="298"/>
      <c r="D72" s="298"/>
    </row>
    <row r="73" spans="1:4" ht="49.95" customHeight="1" x14ac:dyDescent="0.3">
      <c r="A73" s="298" t="s">
        <v>120</v>
      </c>
      <c r="B73" s="298"/>
      <c r="C73" s="298"/>
      <c r="D73" s="298"/>
    </row>
    <row r="74" spans="1:4" x14ac:dyDescent="0.3">
      <c r="A74" s="22"/>
    </row>
    <row r="75" spans="1:4" x14ac:dyDescent="0.3">
      <c r="B75" s="38" t="s">
        <v>119</v>
      </c>
      <c r="C75" s="39" t="s">
        <v>132</v>
      </c>
      <c r="D75" s="39" t="s">
        <v>135</v>
      </c>
    </row>
    <row r="76" spans="1:4" x14ac:dyDescent="0.3">
      <c r="B76" s="40" t="s">
        <v>9</v>
      </c>
      <c r="C76" s="41">
        <v>0</v>
      </c>
      <c r="D76" s="41">
        <v>0</v>
      </c>
    </row>
    <row r="77" spans="1:4" x14ac:dyDescent="0.3">
      <c r="B77" s="40" t="s">
        <v>113</v>
      </c>
      <c r="C77" s="41">
        <v>0</v>
      </c>
      <c r="D77" s="41">
        <v>0</v>
      </c>
    </row>
    <row r="78" spans="1:4" x14ac:dyDescent="0.3">
      <c r="B78" s="40" t="s">
        <v>114</v>
      </c>
      <c r="C78" s="41">
        <v>0</v>
      </c>
      <c r="D78" s="41">
        <v>0</v>
      </c>
    </row>
    <row r="79" spans="1:4" x14ac:dyDescent="0.3">
      <c r="B79" s="40" t="s">
        <v>115</v>
      </c>
      <c r="C79" s="41">
        <v>0</v>
      </c>
      <c r="D79" s="41">
        <v>0</v>
      </c>
    </row>
    <row r="80" spans="1:4" x14ac:dyDescent="0.3">
      <c r="B80" s="40" t="s">
        <v>116</v>
      </c>
      <c r="C80" s="41">
        <v>0</v>
      </c>
      <c r="D80" s="41">
        <v>0</v>
      </c>
    </row>
    <row r="81" spans="1:4" ht="22.8" x14ac:dyDescent="0.3">
      <c r="B81" s="42" t="s">
        <v>117</v>
      </c>
      <c r="C81" s="43">
        <v>0</v>
      </c>
      <c r="D81" s="43">
        <v>0</v>
      </c>
    </row>
    <row r="82" spans="1:4" x14ac:dyDescent="0.3">
      <c r="B82" s="40" t="s">
        <v>118</v>
      </c>
      <c r="C82" s="41">
        <v>0</v>
      </c>
      <c r="D82" s="41">
        <v>0</v>
      </c>
    </row>
    <row r="83" spans="1:4" x14ac:dyDescent="0.3">
      <c r="B83" s="44" t="s">
        <v>0</v>
      </c>
      <c r="C83" s="45">
        <v>0</v>
      </c>
      <c r="D83" s="45">
        <v>0</v>
      </c>
    </row>
    <row r="84" spans="1:4" x14ac:dyDescent="0.3">
      <c r="A84" s="25"/>
      <c r="B84" s="25"/>
      <c r="C84" s="36"/>
      <c r="D84" s="36"/>
    </row>
    <row r="85" spans="1:4" ht="37.950000000000003" customHeight="1" x14ac:dyDescent="0.3">
      <c r="A85" s="298" t="s">
        <v>121</v>
      </c>
      <c r="B85" s="298"/>
      <c r="C85" s="298"/>
      <c r="D85" s="298"/>
    </row>
    <row r="86" spans="1:4" x14ac:dyDescent="0.3">
      <c r="A86" s="22"/>
    </row>
    <row r="87" spans="1:4" x14ac:dyDescent="0.3">
      <c r="B87" s="47" t="s">
        <v>119</v>
      </c>
      <c r="C87" s="47" t="s">
        <v>132</v>
      </c>
      <c r="D87" s="39" t="s">
        <v>135</v>
      </c>
    </row>
    <row r="88" spans="1:4" ht="14.55" customHeight="1" x14ac:dyDescent="0.3">
      <c r="B88" s="48" t="s">
        <v>122</v>
      </c>
      <c r="C88" s="49">
        <v>0</v>
      </c>
      <c r="D88" s="49">
        <v>0</v>
      </c>
    </row>
    <row r="89" spans="1:4" ht="25.95" customHeight="1" x14ac:dyDescent="0.3">
      <c r="B89" s="48" t="s">
        <v>123</v>
      </c>
      <c r="C89" s="49">
        <v>0</v>
      </c>
      <c r="D89" s="49">
        <v>0</v>
      </c>
    </row>
    <row r="90" spans="1:4" ht="14.55" customHeight="1" x14ac:dyDescent="0.3">
      <c r="B90" s="46" t="s">
        <v>92</v>
      </c>
      <c r="C90" s="43">
        <v>0</v>
      </c>
      <c r="D90" s="43">
        <v>0</v>
      </c>
    </row>
    <row r="91" spans="1:4" ht="14.55" customHeight="1" x14ac:dyDescent="0.3">
      <c r="B91" s="46" t="s">
        <v>124</v>
      </c>
      <c r="C91" s="43">
        <v>0</v>
      </c>
      <c r="D91" s="43">
        <v>0</v>
      </c>
    </row>
    <row r="92" spans="1:4" ht="14.55" customHeight="1" x14ac:dyDescent="0.3">
      <c r="B92" s="46" t="s">
        <v>93</v>
      </c>
      <c r="C92" s="43">
        <v>0</v>
      </c>
      <c r="D92" s="43">
        <v>0</v>
      </c>
    </row>
    <row r="93" spans="1:4" ht="14.55" customHeight="1" x14ac:dyDescent="0.3">
      <c r="B93" s="46" t="s">
        <v>125</v>
      </c>
      <c r="C93" s="50" t="s">
        <v>128</v>
      </c>
      <c r="D93" s="50" t="s">
        <v>128</v>
      </c>
    </row>
    <row r="94" spans="1:4" ht="22.8" x14ac:dyDescent="0.3">
      <c r="B94" s="46" t="s">
        <v>126</v>
      </c>
      <c r="C94" s="50" t="s">
        <v>128</v>
      </c>
      <c r="D94" s="50" t="s">
        <v>128</v>
      </c>
    </row>
    <row r="95" spans="1:4" ht="14.55" customHeight="1" x14ac:dyDescent="0.3">
      <c r="B95" s="46" t="s">
        <v>94</v>
      </c>
      <c r="C95" s="50" t="s">
        <v>128</v>
      </c>
      <c r="D95" s="50" t="s">
        <v>128</v>
      </c>
    </row>
    <row r="96" spans="1:4" ht="24" x14ac:dyDescent="0.3">
      <c r="B96" s="48" t="s">
        <v>127</v>
      </c>
      <c r="C96" s="49">
        <v>0</v>
      </c>
      <c r="D96" s="49">
        <v>0</v>
      </c>
    </row>
    <row r="97" spans="1:4" x14ac:dyDescent="0.3">
      <c r="A97" s="22"/>
    </row>
    <row r="98" spans="1:4" ht="43.2" customHeight="1" x14ac:dyDescent="0.3">
      <c r="A98" s="288" t="s">
        <v>129</v>
      </c>
      <c r="B98" s="288"/>
      <c r="C98" s="288"/>
      <c r="D98" s="288"/>
    </row>
    <row r="99" spans="1:4" x14ac:dyDescent="0.3">
      <c r="A99" s="22"/>
    </row>
    <row r="100" spans="1:4" ht="31.95" customHeight="1" x14ac:dyDescent="0.3">
      <c r="A100" s="303" t="s">
        <v>101</v>
      </c>
      <c r="B100" s="303"/>
      <c r="C100" s="303"/>
      <c r="D100" s="303"/>
    </row>
    <row r="101" spans="1:4" x14ac:dyDescent="0.3">
      <c r="A101" s="22"/>
    </row>
    <row r="102" spans="1:4" ht="42.6" customHeight="1" x14ac:dyDescent="0.3">
      <c r="A102" s="298" t="s">
        <v>112</v>
      </c>
      <c r="B102" s="298"/>
      <c r="C102" s="298"/>
      <c r="D102" s="298"/>
    </row>
    <row r="103" spans="1:4" ht="15" thickBot="1" x14ac:dyDescent="0.35">
      <c r="A103" s="22"/>
    </row>
    <row r="104" spans="1:4" x14ac:dyDescent="0.3">
      <c r="A104" s="304" t="s">
        <v>8</v>
      </c>
      <c r="B104" s="305"/>
      <c r="C104" s="305"/>
      <c r="D104" s="306"/>
    </row>
    <row r="105" spans="1:4" x14ac:dyDescent="0.3">
      <c r="A105" s="289" t="s">
        <v>1</v>
      </c>
      <c r="B105" s="290"/>
      <c r="C105" s="290"/>
      <c r="D105" s="291"/>
    </row>
    <row r="106" spans="1:4" x14ac:dyDescent="0.3">
      <c r="A106" s="289" t="s">
        <v>342</v>
      </c>
      <c r="B106" s="290"/>
      <c r="C106" s="290"/>
      <c r="D106" s="291"/>
    </row>
    <row r="107" spans="1:4" ht="15" thickBot="1" x14ac:dyDescent="0.35">
      <c r="A107" s="292" t="s">
        <v>2</v>
      </c>
      <c r="B107" s="293"/>
      <c r="C107" s="293"/>
      <c r="D107" s="294"/>
    </row>
    <row r="108" spans="1:4" ht="15" thickBot="1" x14ac:dyDescent="0.35">
      <c r="A108" s="295" t="s">
        <v>11</v>
      </c>
      <c r="B108" s="296"/>
      <c r="C108" s="26"/>
      <c r="D108" s="165">
        <v>44384953.009999998</v>
      </c>
    </row>
    <row r="109" spans="1:4" ht="15" thickBot="1" x14ac:dyDescent="0.35">
      <c r="A109" s="297"/>
      <c r="B109" s="297"/>
      <c r="C109" s="27"/>
      <c r="D109" s="27"/>
    </row>
    <row r="110" spans="1:4" ht="15" thickBot="1" x14ac:dyDescent="0.35">
      <c r="A110" s="286" t="s">
        <v>12</v>
      </c>
      <c r="B110" s="287"/>
      <c r="C110" s="28"/>
      <c r="D110" s="29">
        <v>0</v>
      </c>
    </row>
    <row r="111" spans="1:4" x14ac:dyDescent="0.3">
      <c r="A111" s="30">
        <v>2.1</v>
      </c>
      <c r="B111" s="31" t="s">
        <v>13</v>
      </c>
      <c r="C111" s="28">
        <v>0</v>
      </c>
      <c r="D111" s="32"/>
    </row>
    <row r="112" spans="1:4" ht="15" thickBot="1" x14ac:dyDescent="0.35">
      <c r="A112" s="30">
        <v>2.2000000000000002</v>
      </c>
      <c r="B112" s="31" t="s">
        <v>14</v>
      </c>
      <c r="C112" s="28" t="s">
        <v>95</v>
      </c>
      <c r="D112" s="32"/>
    </row>
    <row r="113" spans="1:4" ht="23.4" thickBot="1" x14ac:dyDescent="0.35">
      <c r="A113" s="30">
        <v>2.2999999999999998</v>
      </c>
      <c r="B113" s="31" t="s">
        <v>15</v>
      </c>
      <c r="C113" s="28">
        <v>0</v>
      </c>
      <c r="D113" s="32"/>
    </row>
    <row r="114" spans="1:4" ht="15" thickBot="1" x14ac:dyDescent="0.35">
      <c r="A114" s="30">
        <v>2.4</v>
      </c>
      <c r="B114" s="31" t="s">
        <v>16</v>
      </c>
      <c r="C114" s="28">
        <v>0</v>
      </c>
      <c r="D114" s="32"/>
    </row>
    <row r="115" spans="1:4" x14ac:dyDescent="0.3">
      <c r="A115" s="30">
        <v>2.5</v>
      </c>
      <c r="B115" s="31" t="s">
        <v>17</v>
      </c>
      <c r="C115" s="28">
        <v>0</v>
      </c>
      <c r="D115" s="32"/>
    </row>
    <row r="116" spans="1:4" ht="15" thickBot="1" x14ac:dyDescent="0.35">
      <c r="A116" s="33">
        <v>2.6</v>
      </c>
      <c r="B116" s="34" t="s">
        <v>18</v>
      </c>
      <c r="C116" s="28">
        <v>0</v>
      </c>
      <c r="D116" s="32"/>
    </row>
    <row r="117" spans="1:4" ht="15" thickBot="1" x14ac:dyDescent="0.35">
      <c r="A117" s="297"/>
      <c r="B117" s="297"/>
      <c r="C117" s="27"/>
      <c r="D117" s="27"/>
    </row>
    <row r="118" spans="1:4" ht="15" thickBot="1" x14ac:dyDescent="0.35">
      <c r="A118" s="286" t="s">
        <v>19</v>
      </c>
      <c r="B118" s="287"/>
      <c r="C118" s="28"/>
      <c r="D118" s="29">
        <v>0</v>
      </c>
    </row>
    <row r="119" spans="1:4" ht="15" thickBot="1" x14ac:dyDescent="0.35">
      <c r="A119" s="30">
        <v>3.1</v>
      </c>
      <c r="B119" s="31" t="s">
        <v>20</v>
      </c>
      <c r="C119" s="28">
        <v>0</v>
      </c>
      <c r="D119" s="32"/>
    </row>
    <row r="120" spans="1:4" ht="15" thickBot="1" x14ac:dyDescent="0.35">
      <c r="A120" s="30">
        <v>3.2</v>
      </c>
      <c r="B120" s="31" t="s">
        <v>21</v>
      </c>
      <c r="C120" s="28">
        <v>0</v>
      </c>
      <c r="D120" s="32"/>
    </row>
    <row r="121" spans="1:4" ht="15" thickBot="1" x14ac:dyDescent="0.35">
      <c r="A121" s="30">
        <v>3.3</v>
      </c>
      <c r="B121" s="31" t="s">
        <v>22</v>
      </c>
      <c r="C121" s="28">
        <v>0</v>
      </c>
      <c r="D121" s="32"/>
    </row>
    <row r="122" spans="1:4" ht="15" thickBot="1" x14ac:dyDescent="0.35">
      <c r="A122" s="297"/>
      <c r="B122" s="297"/>
      <c r="C122" s="32"/>
      <c r="D122" s="27"/>
    </row>
    <row r="123" spans="1:4" ht="15" thickBot="1" x14ac:dyDescent="0.35">
      <c r="A123" s="295" t="s">
        <v>23</v>
      </c>
      <c r="B123" s="296"/>
      <c r="C123" s="26"/>
      <c r="D123" s="166">
        <f>+D108+D110-D118</f>
        <v>44384953.009999998</v>
      </c>
    </row>
    <row r="124" spans="1:4" ht="15" thickBot="1" x14ac:dyDescent="0.35"/>
    <row r="125" spans="1:4" x14ac:dyDescent="0.3">
      <c r="A125" s="304" t="s">
        <v>8</v>
      </c>
      <c r="B125" s="305"/>
      <c r="C125" s="305"/>
      <c r="D125" s="306"/>
    </row>
    <row r="126" spans="1:4" x14ac:dyDescent="0.3">
      <c r="A126" s="289" t="s">
        <v>3</v>
      </c>
      <c r="B126" s="290"/>
      <c r="C126" s="290"/>
      <c r="D126" s="291"/>
    </row>
    <row r="127" spans="1:4" ht="14.55" customHeight="1" x14ac:dyDescent="0.3">
      <c r="A127" s="289" t="s">
        <v>344</v>
      </c>
      <c r="B127" s="290"/>
      <c r="C127" s="290"/>
      <c r="D127" s="291"/>
    </row>
    <row r="128" spans="1:4" x14ac:dyDescent="0.3">
      <c r="A128" s="292" t="s">
        <v>2</v>
      </c>
      <c r="B128" s="293"/>
      <c r="C128" s="293"/>
      <c r="D128" s="294"/>
    </row>
    <row r="129" spans="1:4" x14ac:dyDescent="0.3">
      <c r="A129" s="295" t="s">
        <v>24</v>
      </c>
      <c r="B129" s="296"/>
      <c r="C129" s="26"/>
      <c r="D129" s="165">
        <v>41077013.369999997</v>
      </c>
    </row>
    <row r="130" spans="1:4" x14ac:dyDescent="0.3">
      <c r="A130" s="297"/>
      <c r="B130" s="297"/>
      <c r="C130" s="27"/>
      <c r="D130" s="27"/>
    </row>
    <row r="131" spans="1:4" x14ac:dyDescent="0.3">
      <c r="A131" s="286" t="s">
        <v>25</v>
      </c>
      <c r="B131" s="287"/>
      <c r="C131" s="28"/>
      <c r="D131" s="11">
        <f>SUM(C132:C152)</f>
        <v>2609997.64</v>
      </c>
    </row>
    <row r="132" spans="1:4" ht="22.8" x14ac:dyDescent="0.3">
      <c r="A132" s="30">
        <v>2.1</v>
      </c>
      <c r="B132" s="31" t="s">
        <v>26</v>
      </c>
      <c r="C132" s="10">
        <v>0</v>
      </c>
      <c r="D132" s="32"/>
    </row>
    <row r="133" spans="1:4" x14ac:dyDescent="0.3">
      <c r="A133" s="30">
        <v>2.2000000000000002</v>
      </c>
      <c r="B133" s="31" t="s">
        <v>27</v>
      </c>
      <c r="C133" s="10">
        <v>0</v>
      </c>
      <c r="D133" s="32"/>
    </row>
    <row r="134" spans="1:4" x14ac:dyDescent="0.3">
      <c r="A134" s="30">
        <v>2.2999999999999998</v>
      </c>
      <c r="B134" s="31" t="s">
        <v>28</v>
      </c>
      <c r="C134" s="10">
        <v>290204</v>
      </c>
      <c r="D134" s="32"/>
    </row>
    <row r="135" spans="1:4" x14ac:dyDescent="0.3">
      <c r="A135" s="30">
        <v>2.4</v>
      </c>
      <c r="B135" s="31" t="s">
        <v>29</v>
      </c>
      <c r="C135" s="10">
        <v>0</v>
      </c>
      <c r="D135" s="32"/>
    </row>
    <row r="136" spans="1:4" x14ac:dyDescent="0.3">
      <c r="A136" s="30">
        <v>2.5</v>
      </c>
      <c r="B136" s="31" t="s">
        <v>30</v>
      </c>
      <c r="C136" s="10">
        <v>0</v>
      </c>
      <c r="D136" s="32"/>
    </row>
    <row r="137" spans="1:4" x14ac:dyDescent="0.3">
      <c r="A137" s="30">
        <v>2.6</v>
      </c>
      <c r="B137" s="31" t="s">
        <v>31</v>
      </c>
      <c r="C137" s="10">
        <v>1611900</v>
      </c>
      <c r="D137" s="32"/>
    </row>
    <row r="138" spans="1:4" x14ac:dyDescent="0.3">
      <c r="A138" s="30">
        <v>2.7</v>
      </c>
      <c r="B138" s="31" t="s">
        <v>32</v>
      </c>
      <c r="C138" s="10">
        <v>4640</v>
      </c>
      <c r="D138" s="32"/>
    </row>
    <row r="139" spans="1:4" x14ac:dyDescent="0.3">
      <c r="A139" s="30">
        <v>2.8</v>
      </c>
      <c r="B139" s="31" t="s">
        <v>33</v>
      </c>
      <c r="C139" s="10">
        <v>263700</v>
      </c>
      <c r="D139" s="32"/>
    </row>
    <row r="140" spans="1:4" x14ac:dyDescent="0.3">
      <c r="A140" s="30">
        <v>2.9</v>
      </c>
      <c r="B140" s="31" t="s">
        <v>34</v>
      </c>
      <c r="C140" s="10">
        <v>0</v>
      </c>
      <c r="D140" s="32"/>
    </row>
    <row r="141" spans="1:4" x14ac:dyDescent="0.3">
      <c r="A141" s="30" t="s">
        <v>36</v>
      </c>
      <c r="B141" s="31" t="s">
        <v>35</v>
      </c>
      <c r="C141" s="10">
        <v>0</v>
      </c>
      <c r="D141" s="32"/>
    </row>
    <row r="142" spans="1:4" x14ac:dyDescent="0.3">
      <c r="A142" s="30">
        <v>2.11</v>
      </c>
      <c r="B142" s="31" t="s">
        <v>38</v>
      </c>
      <c r="C142" s="10">
        <v>0</v>
      </c>
      <c r="D142" s="32"/>
    </row>
    <row r="143" spans="1:4" x14ac:dyDescent="0.3">
      <c r="A143" s="30">
        <v>2.12</v>
      </c>
      <c r="B143" s="31" t="s">
        <v>40</v>
      </c>
      <c r="C143" s="10">
        <v>0</v>
      </c>
      <c r="D143" s="32"/>
    </row>
    <row r="144" spans="1:4" x14ac:dyDescent="0.3">
      <c r="A144" s="30">
        <v>2.13</v>
      </c>
      <c r="B144" s="31" t="s">
        <v>42</v>
      </c>
      <c r="C144" s="10">
        <v>0</v>
      </c>
      <c r="D144" s="32"/>
    </row>
    <row r="145" spans="1:4" x14ac:dyDescent="0.3">
      <c r="A145" s="30">
        <v>2.14</v>
      </c>
      <c r="B145" s="31" t="s">
        <v>44</v>
      </c>
      <c r="C145" s="10">
        <v>0</v>
      </c>
      <c r="D145" s="32"/>
    </row>
    <row r="146" spans="1:4" x14ac:dyDescent="0.3">
      <c r="A146" s="30">
        <v>2.15</v>
      </c>
      <c r="B146" s="31" t="s">
        <v>46</v>
      </c>
      <c r="C146" s="10">
        <v>0</v>
      </c>
      <c r="D146" s="32"/>
    </row>
    <row r="147" spans="1:4" x14ac:dyDescent="0.3">
      <c r="A147" s="30">
        <v>2.16</v>
      </c>
      <c r="B147" s="31" t="s">
        <v>49</v>
      </c>
      <c r="C147" s="10">
        <v>0</v>
      </c>
      <c r="D147" s="32"/>
    </row>
    <row r="148" spans="1:4" x14ac:dyDescent="0.3">
      <c r="A148" s="30">
        <v>2.17</v>
      </c>
      <c r="B148" s="31" t="s">
        <v>48</v>
      </c>
      <c r="C148" s="28">
        <v>0</v>
      </c>
      <c r="D148" s="32"/>
    </row>
    <row r="149" spans="1:4" ht="22.8" x14ac:dyDescent="0.3">
      <c r="A149" s="30">
        <v>2.1800000000000002</v>
      </c>
      <c r="B149" s="31" t="s">
        <v>52</v>
      </c>
      <c r="C149" s="28">
        <v>0</v>
      </c>
      <c r="D149" s="32"/>
    </row>
    <row r="150" spans="1:4" x14ac:dyDescent="0.3">
      <c r="A150" s="30">
        <v>2.19</v>
      </c>
      <c r="B150" s="31" t="s">
        <v>53</v>
      </c>
      <c r="C150" s="10">
        <v>439553.64</v>
      </c>
      <c r="D150" s="32"/>
    </row>
    <row r="151" spans="1:4" x14ac:dyDescent="0.3">
      <c r="A151" s="30" t="s">
        <v>55</v>
      </c>
      <c r="B151" s="31" t="s">
        <v>56</v>
      </c>
      <c r="C151" s="28">
        <v>0</v>
      </c>
      <c r="D151" s="32"/>
    </row>
    <row r="152" spans="1:4" x14ac:dyDescent="0.3">
      <c r="A152" s="33">
        <v>2.21</v>
      </c>
      <c r="B152" s="34" t="s">
        <v>4</v>
      </c>
      <c r="C152" s="28">
        <v>0</v>
      </c>
      <c r="D152" s="32"/>
    </row>
    <row r="153" spans="1:4" x14ac:dyDescent="0.3">
      <c r="A153" s="297"/>
      <c r="B153" s="297"/>
      <c r="C153" s="27"/>
      <c r="D153" s="27"/>
    </row>
    <row r="154" spans="1:4" x14ac:dyDescent="0.3">
      <c r="A154" s="286" t="s">
        <v>57</v>
      </c>
      <c r="B154" s="287"/>
      <c r="C154" s="28"/>
      <c r="D154" s="29">
        <v>0</v>
      </c>
    </row>
    <row r="155" spans="1:4" ht="22.8" x14ac:dyDescent="0.3">
      <c r="A155" s="30">
        <v>3.1</v>
      </c>
      <c r="B155" s="31" t="s">
        <v>58</v>
      </c>
      <c r="C155" s="28">
        <v>0</v>
      </c>
      <c r="D155" s="32"/>
    </row>
    <row r="156" spans="1:4" x14ac:dyDescent="0.3">
      <c r="A156" s="30">
        <v>3.2</v>
      </c>
      <c r="B156" s="31" t="s">
        <v>5</v>
      </c>
      <c r="C156" s="28">
        <v>0</v>
      </c>
      <c r="D156" s="32"/>
    </row>
    <row r="157" spans="1:4" x14ac:dyDescent="0.3">
      <c r="A157" s="30">
        <v>3.3</v>
      </c>
      <c r="B157" s="31" t="s">
        <v>59</v>
      </c>
      <c r="C157" s="28">
        <v>0</v>
      </c>
      <c r="D157" s="32"/>
    </row>
    <row r="158" spans="1:4" ht="22.8" x14ac:dyDescent="0.3">
      <c r="A158" s="30">
        <v>3.4</v>
      </c>
      <c r="B158" s="31" t="s">
        <v>60</v>
      </c>
      <c r="C158" s="28">
        <v>0</v>
      </c>
      <c r="D158" s="32"/>
    </row>
    <row r="159" spans="1:4" x14ac:dyDescent="0.3">
      <c r="A159" s="30">
        <v>3.5</v>
      </c>
      <c r="B159" s="31" t="s">
        <v>61</v>
      </c>
      <c r="C159" s="28">
        <v>0</v>
      </c>
      <c r="D159" s="32"/>
    </row>
    <row r="160" spans="1:4" x14ac:dyDescent="0.3">
      <c r="A160" s="30">
        <v>3.6</v>
      </c>
      <c r="B160" s="31" t="s">
        <v>6</v>
      </c>
      <c r="C160" s="28">
        <v>0</v>
      </c>
      <c r="D160" s="32"/>
    </row>
    <row r="161" spans="1:4" x14ac:dyDescent="0.3">
      <c r="A161" s="33">
        <v>3.7</v>
      </c>
      <c r="B161" s="34" t="s">
        <v>62</v>
      </c>
      <c r="C161" s="28">
        <v>0</v>
      </c>
      <c r="D161" s="32"/>
    </row>
    <row r="162" spans="1:4" x14ac:dyDescent="0.3">
      <c r="A162" s="297"/>
      <c r="B162" s="297"/>
      <c r="C162" s="32"/>
      <c r="D162" s="27"/>
    </row>
    <row r="163" spans="1:4" x14ac:dyDescent="0.3">
      <c r="A163" s="295" t="s">
        <v>63</v>
      </c>
      <c r="B163" s="296"/>
      <c r="C163" s="26"/>
      <c r="D163" s="165">
        <f>+D129-D131</f>
        <v>38467015.729999997</v>
      </c>
    </row>
    <row r="165" spans="1:4" x14ac:dyDescent="0.3">
      <c r="A165" s="307"/>
      <c r="B165" s="307"/>
      <c r="C165" s="307"/>
      <c r="D165" s="307"/>
    </row>
    <row r="166" spans="1:4" ht="28.95" customHeight="1" x14ac:dyDescent="0.3">
      <c r="A166" s="308" t="s">
        <v>131</v>
      </c>
      <c r="B166" s="308"/>
      <c r="C166" s="308"/>
      <c r="D166" s="308"/>
    </row>
    <row r="167" spans="1:4" x14ac:dyDescent="0.3">
      <c r="A167" s="35"/>
      <c r="B167" s="35"/>
      <c r="C167" s="35"/>
      <c r="D167" s="35"/>
    </row>
    <row r="168" spans="1:4" ht="42" customHeight="1" x14ac:dyDescent="0.3">
      <c r="A168" s="302" t="s">
        <v>103</v>
      </c>
      <c r="B168" s="302"/>
      <c r="C168" s="302"/>
      <c r="D168" s="302"/>
    </row>
    <row r="177" spans="1:1" x14ac:dyDescent="0.3">
      <c r="A177" s="3" t="s">
        <v>104</v>
      </c>
    </row>
  </sheetData>
  <mergeCells count="71">
    <mergeCell ref="A18:D18"/>
    <mergeCell ref="A30:D30"/>
    <mergeCell ref="A32:D32"/>
    <mergeCell ref="A34:D34"/>
    <mergeCell ref="A35:D35"/>
    <mergeCell ref="A20:D20"/>
    <mergeCell ref="A22:D22"/>
    <mergeCell ref="A24:D24"/>
    <mergeCell ref="A25:D25"/>
    <mergeCell ref="A27:D27"/>
    <mergeCell ref="A29:D29"/>
    <mergeCell ref="A1:D1"/>
    <mergeCell ref="A3:D3"/>
    <mergeCell ref="A5:D5"/>
    <mergeCell ref="A7:D7"/>
    <mergeCell ref="A9:D9"/>
    <mergeCell ref="A37:D37"/>
    <mergeCell ref="A38:D38"/>
    <mergeCell ref="A53:D53"/>
    <mergeCell ref="A40:D40"/>
    <mergeCell ref="A41:D41"/>
    <mergeCell ref="A43:D43"/>
    <mergeCell ref="A10:D10"/>
    <mergeCell ref="A12:D12"/>
    <mergeCell ref="A13:D13"/>
    <mergeCell ref="A15:D15"/>
    <mergeCell ref="A17:D17"/>
    <mergeCell ref="A168:D168"/>
    <mergeCell ref="A100:D100"/>
    <mergeCell ref="A102:D102"/>
    <mergeCell ref="A104:D104"/>
    <mergeCell ref="A125:D125"/>
    <mergeCell ref="A126:D126"/>
    <mergeCell ref="A127:D127"/>
    <mergeCell ref="A128:D128"/>
    <mergeCell ref="A163:B163"/>
    <mergeCell ref="A165:D165"/>
    <mergeCell ref="A117:B117"/>
    <mergeCell ref="A118:B118"/>
    <mergeCell ref="A122:B122"/>
    <mergeCell ref="A123:B123"/>
    <mergeCell ref="A166:D166"/>
    <mergeCell ref="A129:B129"/>
    <mergeCell ref="A72:D72"/>
    <mergeCell ref="A85:D85"/>
    <mergeCell ref="A73:D73"/>
    <mergeCell ref="A45:D45"/>
    <mergeCell ref="A48:D48"/>
    <mergeCell ref="A50:D50"/>
    <mergeCell ref="A51:D51"/>
    <mergeCell ref="A54:D54"/>
    <mergeCell ref="A56:D56"/>
    <mergeCell ref="A57:D57"/>
    <mergeCell ref="A59:D59"/>
    <mergeCell ref="A60:D60"/>
    <mergeCell ref="A63:D63"/>
    <mergeCell ref="A65:D65"/>
    <mergeCell ref="A67:D67"/>
    <mergeCell ref="A70:D70"/>
    <mergeCell ref="A130:B130"/>
    <mergeCell ref="A131:B131"/>
    <mergeCell ref="A153:B153"/>
    <mergeCell ref="A154:B154"/>
    <mergeCell ref="A162:B162"/>
    <mergeCell ref="A110:B110"/>
    <mergeCell ref="A98:D98"/>
    <mergeCell ref="A105:D105"/>
    <mergeCell ref="A106:D106"/>
    <mergeCell ref="A107:D107"/>
    <mergeCell ref="A108:B108"/>
    <mergeCell ref="A109:B109"/>
  </mergeCells>
  <hyperlinks>
    <hyperlink ref="A40" location="Hoja1!_ftn1" display="Pasivo2" xr:uid="{14A4EFAF-875C-4F1B-8483-793DC87B29E2}"/>
    <hyperlink ref="A168" location="_ftnref1" display="_ftnref1" xr:uid="{0165E06E-BFE1-4502-8614-2878DD20EFB9}"/>
  </hyperlinks>
  <pageMargins left="0.51666666666666672" right="0.55000000000000004" top="0.75" bottom="0.75" header="0.3" footer="0.3"/>
  <pageSetup paperSize="9" orientation="portrait" r:id="rId1"/>
  <ignoredErrors>
    <ignoredError sqref="A141:A151 C93:D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375C-E9AC-45BD-8DCF-B911A8F95B89}">
  <sheetPr>
    <tabColor rgb="FF00B050"/>
  </sheetPr>
  <dimension ref="B2:D41"/>
  <sheetViews>
    <sheetView zoomScale="110" zoomScaleNormal="110" workbookViewId="0">
      <selection activeCell="I18" sqref="A3:I18"/>
    </sheetView>
  </sheetViews>
  <sheetFormatPr baseColWidth="10" defaultColWidth="10.88671875" defaultRowHeight="14.4" x14ac:dyDescent="0.3"/>
  <cols>
    <col min="2" max="2" width="71.5546875" bestFit="1" customWidth="1"/>
    <col min="3" max="3" width="20.77734375" customWidth="1"/>
    <col min="4" max="4" width="6.2187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242</v>
      </c>
      <c r="C4" s="247"/>
    </row>
    <row r="5" spans="2:3" ht="24.6" thickBot="1" x14ac:dyDescent="0.35">
      <c r="B5" s="218" t="s">
        <v>119</v>
      </c>
      <c r="C5" s="219" t="s">
        <v>362</v>
      </c>
    </row>
    <row r="6" spans="2:3" x14ac:dyDescent="0.3">
      <c r="B6" s="196"/>
      <c r="C6" s="85"/>
    </row>
    <row r="7" spans="2:3" x14ac:dyDescent="0.3">
      <c r="B7" s="90" t="s">
        <v>137</v>
      </c>
      <c r="C7" s="73">
        <v>0</v>
      </c>
    </row>
    <row r="8" spans="2:3" x14ac:dyDescent="0.3">
      <c r="B8" s="124" t="s">
        <v>138</v>
      </c>
      <c r="C8" s="156">
        <v>0</v>
      </c>
    </row>
    <row r="9" spans="2:3" x14ac:dyDescent="0.3">
      <c r="B9" s="124" t="s">
        <v>139</v>
      </c>
      <c r="C9" s="156">
        <v>0</v>
      </c>
    </row>
    <row r="10" spans="2:3" x14ac:dyDescent="0.3">
      <c r="B10" s="124" t="s">
        <v>140</v>
      </c>
      <c r="C10" s="156">
        <v>0</v>
      </c>
    </row>
    <row r="11" spans="2:3" x14ac:dyDescent="0.3">
      <c r="B11" s="124" t="s">
        <v>141</v>
      </c>
      <c r="C11" s="156">
        <v>0</v>
      </c>
    </row>
    <row r="12" spans="2:3" x14ac:dyDescent="0.3">
      <c r="B12" s="124" t="s">
        <v>142</v>
      </c>
      <c r="C12" s="156">
        <v>0</v>
      </c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240</v>
      </c>
      <c r="C17" s="68"/>
    </row>
    <row r="18" spans="2:3" x14ac:dyDescent="0.3">
      <c r="B18" s="104" t="s">
        <v>241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0" spans="2:4" ht="15" customHeight="1" x14ac:dyDescent="0.3">
      <c r="B40" s="241" t="s">
        <v>131</v>
      </c>
      <c r="C40" s="241"/>
      <c r="D40" s="241"/>
    </row>
    <row r="41" spans="2:4" x14ac:dyDescent="0.3">
      <c r="B41" s="241"/>
      <c r="C41" s="241"/>
      <c r="D41" s="241"/>
    </row>
  </sheetData>
  <mergeCells count="3">
    <mergeCell ref="B3:C3"/>
    <mergeCell ref="B4:C4"/>
    <mergeCell ref="B40:D41"/>
  </mergeCells>
  <pageMargins left="0.43307086614173229" right="0.1574803149606299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88F6-5F24-428C-8231-FF1EFE1E21CD}">
  <sheetPr>
    <tabColor rgb="FF00B050"/>
  </sheetPr>
  <dimension ref="B2:D42"/>
  <sheetViews>
    <sheetView topLeftCell="A3" zoomScale="120" zoomScaleNormal="120" workbookViewId="0">
      <selection activeCell="I18" sqref="A3:I18"/>
    </sheetView>
  </sheetViews>
  <sheetFormatPr baseColWidth="10" defaultColWidth="11.44140625" defaultRowHeight="14.4" x14ac:dyDescent="0.3"/>
  <cols>
    <col min="2" max="2" width="71.5546875" bestFit="1" customWidth="1"/>
    <col min="3" max="3" width="19.77734375" customWidth="1"/>
    <col min="4" max="4" width="5.4414062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343</v>
      </c>
      <c r="C4" s="247"/>
    </row>
    <row r="5" spans="2:3" ht="24.6" thickBot="1" x14ac:dyDescent="0.35">
      <c r="B5" s="218" t="s">
        <v>119</v>
      </c>
      <c r="C5" s="219" t="s">
        <v>363</v>
      </c>
    </row>
    <row r="6" spans="2:3" x14ac:dyDescent="0.3">
      <c r="B6" s="84"/>
      <c r="C6" s="85"/>
    </row>
    <row r="7" spans="2:3" x14ac:dyDescent="0.3">
      <c r="B7" s="90" t="s">
        <v>366</v>
      </c>
      <c r="C7" s="73">
        <v>0</v>
      </c>
    </row>
    <row r="8" spans="2:3" x14ac:dyDescent="0.3">
      <c r="B8" s="91"/>
      <c r="C8" s="74"/>
    </row>
    <row r="9" spans="2:3" x14ac:dyDescent="0.3">
      <c r="B9" s="91"/>
      <c r="C9" s="74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243</v>
      </c>
      <c r="C17" s="68"/>
    </row>
    <row r="18" spans="2:3" ht="14.4" customHeight="1" x14ac:dyDescent="0.3">
      <c r="B18" s="104" t="s">
        <v>244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1" spans="2:4" x14ac:dyDescent="0.3">
      <c r="B41" s="241" t="s">
        <v>131</v>
      </c>
      <c r="C41" s="241"/>
      <c r="D41" s="241"/>
    </row>
    <row r="42" spans="2:4" x14ac:dyDescent="0.3">
      <c r="B42" s="241"/>
      <c r="C42" s="241"/>
      <c r="D42" s="241"/>
    </row>
  </sheetData>
  <mergeCells count="3">
    <mergeCell ref="B3:C3"/>
    <mergeCell ref="B4:C4"/>
    <mergeCell ref="B41:D42"/>
  </mergeCells>
  <pageMargins left="0.5" right="0.1574803149606299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C76D3-F91E-4168-BFFA-41F43C63A3FD}">
  <sheetPr>
    <tabColor rgb="FF00B050"/>
  </sheetPr>
  <dimension ref="B2:D42"/>
  <sheetViews>
    <sheetView topLeftCell="C1" zoomScale="120" zoomScaleNormal="120" workbookViewId="0">
      <selection activeCell="I18" sqref="A3:I18"/>
    </sheetView>
  </sheetViews>
  <sheetFormatPr baseColWidth="10" defaultColWidth="11.44140625" defaultRowHeight="14.4" x14ac:dyDescent="0.3"/>
  <cols>
    <col min="2" max="2" width="71.5546875" bestFit="1" customWidth="1"/>
    <col min="3" max="3" width="20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246</v>
      </c>
      <c r="C4" s="247"/>
    </row>
    <row r="5" spans="2:3" ht="24.6" thickBot="1" x14ac:dyDescent="0.35">
      <c r="B5" s="218" t="s">
        <v>119</v>
      </c>
      <c r="C5" s="219" t="s">
        <v>363</v>
      </c>
    </row>
    <row r="6" spans="2:3" x14ac:dyDescent="0.3">
      <c r="B6" s="84"/>
      <c r="C6" s="85"/>
    </row>
    <row r="7" spans="2:3" x14ac:dyDescent="0.3">
      <c r="B7" s="90" t="s">
        <v>164</v>
      </c>
      <c r="C7" s="73">
        <v>0</v>
      </c>
    </row>
    <row r="8" spans="2:3" x14ac:dyDescent="0.3">
      <c r="B8" s="124" t="s">
        <v>165</v>
      </c>
      <c r="C8" s="74">
        <v>0</v>
      </c>
    </row>
    <row r="9" spans="2:3" x14ac:dyDescent="0.3">
      <c r="B9" s="91"/>
      <c r="C9" s="74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245</v>
      </c>
      <c r="C17" s="68"/>
    </row>
    <row r="18" spans="2:3" x14ac:dyDescent="0.3">
      <c r="B18" s="104" t="s">
        <v>247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1" spans="2:4" ht="15" customHeight="1" x14ac:dyDescent="0.3">
      <c r="B41" s="241" t="s">
        <v>131</v>
      </c>
      <c r="C41" s="241"/>
      <c r="D41" s="143"/>
    </row>
    <row r="42" spans="2:4" x14ac:dyDescent="0.3">
      <c r="B42" s="241"/>
      <c r="C42" s="241"/>
      <c r="D42" s="143"/>
    </row>
  </sheetData>
  <mergeCells count="3">
    <mergeCell ref="B3:C3"/>
    <mergeCell ref="B4:C4"/>
    <mergeCell ref="B41:C42"/>
  </mergeCells>
  <pageMargins left="0.55118110236220474" right="0.1574803149606299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C5F9D-1A1D-4642-BF0E-7942C33D469E}">
  <sheetPr>
    <tabColor rgb="FF00B050"/>
  </sheetPr>
  <dimension ref="B2:C43"/>
  <sheetViews>
    <sheetView zoomScale="120" zoomScaleNormal="120" workbookViewId="0">
      <selection activeCell="G21" sqref="A3:G21"/>
    </sheetView>
  </sheetViews>
  <sheetFormatPr baseColWidth="10" defaultColWidth="11.44140625" defaultRowHeight="14.4" x14ac:dyDescent="0.3"/>
  <cols>
    <col min="2" max="2" width="64.77734375" customWidth="1"/>
    <col min="3" max="3" width="17.7773437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345</v>
      </c>
      <c r="C4" s="247"/>
    </row>
    <row r="5" spans="2:3" ht="24" x14ac:dyDescent="0.3">
      <c r="B5" s="218" t="s">
        <v>119</v>
      </c>
      <c r="C5" s="219" t="s">
        <v>351</v>
      </c>
    </row>
    <row r="6" spans="2:3" x14ac:dyDescent="0.3">
      <c r="B6" s="94"/>
      <c r="C6" s="73"/>
    </row>
    <row r="7" spans="2:3" x14ac:dyDescent="0.3">
      <c r="B7" s="90" t="s">
        <v>169</v>
      </c>
      <c r="C7" s="73">
        <v>0</v>
      </c>
    </row>
    <row r="8" spans="2:3" x14ac:dyDescent="0.3">
      <c r="B8" s="124" t="s">
        <v>167</v>
      </c>
      <c r="C8" s="156">
        <v>0</v>
      </c>
    </row>
    <row r="9" spans="2:3" x14ac:dyDescent="0.3">
      <c r="B9" s="124" t="s">
        <v>168</v>
      </c>
      <c r="C9" s="156">
        <v>0</v>
      </c>
    </row>
    <row r="10" spans="2:3" x14ac:dyDescent="0.3">
      <c r="B10" s="124" t="s">
        <v>169</v>
      </c>
      <c r="C10" s="156">
        <v>0</v>
      </c>
    </row>
    <row r="11" spans="2:3" x14ac:dyDescent="0.3">
      <c r="B11" s="124" t="s">
        <v>170</v>
      </c>
      <c r="C11" s="156">
        <v>0</v>
      </c>
    </row>
    <row r="12" spans="2:3" x14ac:dyDescent="0.3">
      <c r="B12" s="91"/>
      <c r="C12" s="74"/>
    </row>
    <row r="13" spans="2:3" x14ac:dyDescent="0.3">
      <c r="B13" s="91"/>
      <c r="C13" s="74"/>
    </row>
    <row r="14" spans="2:3" x14ac:dyDescent="0.3">
      <c r="B14" s="91"/>
      <c r="C14" s="74"/>
    </row>
    <row r="15" spans="2:3" ht="15" thickBot="1" x14ac:dyDescent="0.35">
      <c r="B15" s="95" t="s">
        <v>236</v>
      </c>
      <c r="C15" s="96">
        <f>SUM(C7:C14)</f>
        <v>0</v>
      </c>
    </row>
    <row r="16" spans="2:3" x14ac:dyDescent="0.3">
      <c r="B16" s="67"/>
      <c r="C16" s="68"/>
    </row>
    <row r="17" spans="2:3" x14ac:dyDescent="0.3">
      <c r="B17" s="69" t="s">
        <v>248</v>
      </c>
      <c r="C17" s="68"/>
    </row>
    <row r="18" spans="2:3" ht="14.4" customHeight="1" x14ac:dyDescent="0.3">
      <c r="B18" s="104" t="s">
        <v>249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2" spans="2:3" x14ac:dyDescent="0.3">
      <c r="B42" s="241" t="s">
        <v>131</v>
      </c>
      <c r="C42" s="241"/>
    </row>
    <row r="43" spans="2:3" x14ac:dyDescent="0.3">
      <c r="B43" s="241"/>
      <c r="C43" s="241"/>
    </row>
  </sheetData>
  <mergeCells count="3">
    <mergeCell ref="B4:C4"/>
    <mergeCell ref="B3:C3"/>
    <mergeCell ref="B42:C43"/>
  </mergeCells>
  <pageMargins left="0.23622047244094491" right="0.62992125984251968" top="0.74803149606299213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7FBA-397D-4E57-9E7B-AA3E927A20BD}">
  <sheetPr>
    <tabColor rgb="FF00B050"/>
  </sheetPr>
  <dimension ref="B2:C42"/>
  <sheetViews>
    <sheetView zoomScale="120" zoomScaleNormal="120" workbookViewId="0">
      <selection activeCell="H18" sqref="A3:H18"/>
    </sheetView>
  </sheetViews>
  <sheetFormatPr baseColWidth="10" defaultColWidth="11.44140625" defaultRowHeight="14.4" x14ac:dyDescent="0.3"/>
  <cols>
    <col min="2" max="2" width="70.5546875" customWidth="1"/>
    <col min="3" max="3" width="18.7773437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250</v>
      </c>
      <c r="C4" s="247"/>
    </row>
    <row r="5" spans="2:3" ht="24.6" thickBot="1" x14ac:dyDescent="0.35">
      <c r="B5" s="218" t="s">
        <v>119</v>
      </c>
      <c r="C5" s="219" t="s">
        <v>364</v>
      </c>
    </row>
    <row r="6" spans="2:3" x14ac:dyDescent="0.3">
      <c r="B6" s="84"/>
      <c r="C6" s="85"/>
    </row>
    <row r="7" spans="2:3" x14ac:dyDescent="0.3">
      <c r="B7" s="90" t="s">
        <v>166</v>
      </c>
      <c r="C7" s="73">
        <v>0</v>
      </c>
    </row>
    <row r="8" spans="2:3" x14ac:dyDescent="0.3">
      <c r="B8" s="124" t="s">
        <v>167</v>
      </c>
      <c r="C8" s="156">
        <v>0</v>
      </c>
    </row>
    <row r="9" spans="2:3" x14ac:dyDescent="0.3">
      <c r="B9" s="124" t="s">
        <v>168</v>
      </c>
      <c r="C9" s="156">
        <v>0</v>
      </c>
    </row>
    <row r="10" spans="2:3" x14ac:dyDescent="0.3">
      <c r="B10" s="124" t="s">
        <v>169</v>
      </c>
      <c r="C10" s="156">
        <v>0</v>
      </c>
    </row>
    <row r="11" spans="2:3" x14ac:dyDescent="0.3">
      <c r="B11" s="124" t="s">
        <v>170</v>
      </c>
      <c r="C11" s="156">
        <v>0</v>
      </c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0</v>
      </c>
    </row>
    <row r="16" spans="2:3" x14ac:dyDescent="0.3">
      <c r="B16" s="67"/>
      <c r="C16" s="68"/>
    </row>
    <row r="17" spans="2:3" x14ac:dyDescent="0.3">
      <c r="B17" s="69" t="s">
        <v>253</v>
      </c>
      <c r="C17" s="68"/>
    </row>
    <row r="18" spans="2:3" ht="14.4" customHeight="1" x14ac:dyDescent="0.3">
      <c r="B18" s="104" t="s">
        <v>249</v>
      </c>
      <c r="C18" s="104"/>
    </row>
    <row r="19" spans="2:3" x14ac:dyDescent="0.3">
      <c r="B19" s="104"/>
      <c r="C19" s="104"/>
    </row>
    <row r="20" spans="2:3" x14ac:dyDescent="0.3">
      <c r="B20" s="104"/>
      <c r="C20" s="104"/>
    </row>
    <row r="41" spans="2:3" x14ac:dyDescent="0.3">
      <c r="B41" s="241" t="s">
        <v>131</v>
      </c>
      <c r="C41" s="241"/>
    </row>
    <row r="42" spans="2:3" x14ac:dyDescent="0.3">
      <c r="B42" s="241"/>
      <c r="C42" s="241"/>
    </row>
  </sheetData>
  <mergeCells count="3">
    <mergeCell ref="B3:C3"/>
    <mergeCell ref="B4:C4"/>
    <mergeCell ref="B41:C42"/>
  </mergeCells>
  <pageMargins left="0.5" right="0.70866141732283472" top="0.56000000000000005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75C4C-9589-41EE-A00D-918F02861819}">
  <sheetPr>
    <tabColor rgb="FF00B050"/>
  </sheetPr>
  <dimension ref="B2:E56"/>
  <sheetViews>
    <sheetView topLeftCell="A28" zoomScale="120" zoomScaleNormal="120" workbookViewId="0">
      <selection activeCell="H40" sqref="A3:H40"/>
    </sheetView>
  </sheetViews>
  <sheetFormatPr baseColWidth="10" defaultColWidth="11.44140625" defaultRowHeight="14.4" x14ac:dyDescent="0.3"/>
  <cols>
    <col min="1" max="1" width="8.77734375" customWidth="1"/>
    <col min="2" max="2" width="66.21875" customWidth="1"/>
    <col min="3" max="3" width="21" customWidth="1"/>
    <col min="5" max="5" width="13.21875" bestFit="1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251</v>
      </c>
      <c r="C4" s="247"/>
    </row>
    <row r="5" spans="2:3" ht="27" customHeight="1" thickBot="1" x14ac:dyDescent="0.35">
      <c r="B5" s="218" t="s">
        <v>119</v>
      </c>
      <c r="C5" s="219" t="s">
        <v>361</v>
      </c>
    </row>
    <row r="6" spans="2:3" ht="8.25" customHeight="1" x14ac:dyDescent="0.3">
      <c r="B6" s="84"/>
      <c r="C6" s="85"/>
    </row>
    <row r="7" spans="2:3" x14ac:dyDescent="0.3">
      <c r="B7" s="90" t="s">
        <v>171</v>
      </c>
      <c r="C7" s="152"/>
    </row>
    <row r="8" spans="2:3" x14ac:dyDescent="0.3">
      <c r="B8" s="173" t="s">
        <v>172</v>
      </c>
      <c r="C8" s="156">
        <v>15671805.26</v>
      </c>
    </row>
    <row r="9" spans="2:3" x14ac:dyDescent="0.3">
      <c r="B9" s="173" t="s">
        <v>173</v>
      </c>
      <c r="C9" s="156">
        <v>0</v>
      </c>
    </row>
    <row r="10" spans="2:3" x14ac:dyDescent="0.3">
      <c r="B10" s="173" t="s">
        <v>174</v>
      </c>
      <c r="C10" s="156">
        <v>11597713.460000001</v>
      </c>
    </row>
    <row r="11" spans="2:3" x14ac:dyDescent="0.3">
      <c r="B11" s="173" t="s">
        <v>175</v>
      </c>
      <c r="C11" s="156">
        <v>0</v>
      </c>
    </row>
    <row r="12" spans="2:3" x14ac:dyDescent="0.3">
      <c r="B12" s="173" t="s">
        <v>176</v>
      </c>
      <c r="C12" s="156">
        <v>26032363.609999999</v>
      </c>
    </row>
    <row r="13" spans="2:3" x14ac:dyDescent="0.3">
      <c r="B13" s="173" t="s">
        <v>177</v>
      </c>
      <c r="C13" s="156">
        <v>25461588.809999999</v>
      </c>
    </row>
    <row r="14" spans="2:3" x14ac:dyDescent="0.3">
      <c r="B14" s="173" t="s">
        <v>178</v>
      </c>
      <c r="C14" s="156">
        <v>0</v>
      </c>
    </row>
    <row r="15" spans="2:3" x14ac:dyDescent="0.3">
      <c r="B15" s="90" t="s">
        <v>179</v>
      </c>
      <c r="C15" s="154"/>
    </row>
    <row r="16" spans="2:3" x14ac:dyDescent="0.3">
      <c r="B16" s="173" t="s">
        <v>180</v>
      </c>
      <c r="C16" s="156">
        <v>1607764.7</v>
      </c>
    </row>
    <row r="17" spans="2:5" x14ac:dyDescent="0.3">
      <c r="B17" s="173" t="s">
        <v>181</v>
      </c>
      <c r="C17" s="156">
        <v>220324.82</v>
      </c>
    </row>
    <row r="18" spans="2:5" x14ac:dyDescent="0.3">
      <c r="B18" s="173" t="s">
        <v>182</v>
      </c>
      <c r="C18" s="156">
        <v>0</v>
      </c>
    </row>
    <row r="19" spans="2:5" x14ac:dyDescent="0.3">
      <c r="B19" s="173" t="s">
        <v>183</v>
      </c>
      <c r="C19" s="156">
        <v>12338261.789999999</v>
      </c>
    </row>
    <row r="20" spans="2:5" x14ac:dyDescent="0.3">
      <c r="B20" s="173" t="s">
        <v>184</v>
      </c>
      <c r="C20" s="156">
        <v>1642950.79</v>
      </c>
    </row>
    <row r="21" spans="2:5" x14ac:dyDescent="0.3">
      <c r="B21" s="173" t="s">
        <v>185</v>
      </c>
      <c r="C21" s="156">
        <v>3014899.43</v>
      </c>
    </row>
    <row r="22" spans="2:5" x14ac:dyDescent="0.3">
      <c r="B22" s="173" t="s">
        <v>186</v>
      </c>
      <c r="C22" s="156">
        <v>3686.94</v>
      </c>
    </row>
    <row r="23" spans="2:5" x14ac:dyDescent="0.3">
      <c r="B23" s="173" t="s">
        <v>187</v>
      </c>
      <c r="C23" s="156">
        <v>0</v>
      </c>
    </row>
    <row r="24" spans="2:5" x14ac:dyDescent="0.3">
      <c r="B24" s="90" t="s">
        <v>188</v>
      </c>
      <c r="C24" s="154"/>
    </row>
    <row r="25" spans="2:5" x14ac:dyDescent="0.3">
      <c r="B25" s="173" t="s">
        <v>189</v>
      </c>
      <c r="C25" s="156">
        <v>37120</v>
      </c>
    </row>
    <row r="26" spans="2:5" x14ac:dyDescent="0.3">
      <c r="B26" s="124" t="s">
        <v>190</v>
      </c>
      <c r="C26" s="174">
        <v>0</v>
      </c>
    </row>
    <row r="27" spans="2:5" x14ac:dyDescent="0.3">
      <c r="B27" s="124" t="s">
        <v>191</v>
      </c>
      <c r="C27" s="156">
        <v>0</v>
      </c>
    </row>
    <row r="28" spans="2:5" x14ac:dyDescent="0.3">
      <c r="B28" s="124" t="s">
        <v>192</v>
      </c>
      <c r="C28" s="156">
        <v>0</v>
      </c>
    </row>
    <row r="29" spans="2:5" x14ac:dyDescent="0.3">
      <c r="B29" s="90" t="s">
        <v>193</v>
      </c>
      <c r="C29" s="155"/>
    </row>
    <row r="30" spans="2:5" x14ac:dyDescent="0.3">
      <c r="B30" s="173" t="s">
        <v>194</v>
      </c>
      <c r="C30" s="156">
        <v>-452582.54</v>
      </c>
      <c r="E30" s="199"/>
    </row>
    <row r="31" spans="2:5" x14ac:dyDescent="0.3">
      <c r="B31" s="173" t="s">
        <v>195</v>
      </c>
      <c r="C31" s="156"/>
      <c r="E31" s="199"/>
    </row>
    <row r="32" spans="2:5" x14ac:dyDescent="0.3">
      <c r="B32" s="173" t="s">
        <v>196</v>
      </c>
      <c r="C32" s="156">
        <v>-3910476.52</v>
      </c>
      <c r="E32" s="199"/>
    </row>
    <row r="33" spans="2:5" x14ac:dyDescent="0.3">
      <c r="B33" s="173" t="s">
        <v>357</v>
      </c>
      <c r="C33" s="156"/>
      <c r="E33" s="199"/>
    </row>
    <row r="34" spans="2:5" x14ac:dyDescent="0.3">
      <c r="B34" s="173" t="s">
        <v>197</v>
      </c>
      <c r="C34" s="156">
        <v>0</v>
      </c>
    </row>
    <row r="35" spans="2:5" x14ac:dyDescent="0.3">
      <c r="B35" s="173" t="s">
        <v>198</v>
      </c>
      <c r="C35" s="156">
        <v>0</v>
      </c>
    </row>
    <row r="36" spans="2:5" ht="1.5" customHeight="1" x14ac:dyDescent="0.3">
      <c r="B36" s="91"/>
      <c r="C36" s="153"/>
    </row>
    <row r="37" spans="2:5" ht="15" thickBot="1" x14ac:dyDescent="0.35">
      <c r="B37" s="86" t="s">
        <v>236</v>
      </c>
      <c r="C37" s="75">
        <f>SUM(C7:C36)</f>
        <v>93265420.549999997</v>
      </c>
      <c r="E37" s="75"/>
    </row>
    <row r="38" spans="2:5" x14ac:dyDescent="0.3">
      <c r="B38" s="67"/>
      <c r="C38" s="68"/>
    </row>
    <row r="39" spans="2:5" x14ac:dyDescent="0.3">
      <c r="B39" s="69" t="s">
        <v>252</v>
      </c>
      <c r="C39" s="68"/>
      <c r="E39" s="197"/>
    </row>
    <row r="40" spans="2:5" ht="14.4" customHeight="1" x14ac:dyDescent="0.3">
      <c r="B40" s="104" t="s">
        <v>254</v>
      </c>
      <c r="C40" s="104"/>
      <c r="E40" s="198"/>
    </row>
    <row r="41" spans="2:5" ht="9" customHeight="1" x14ac:dyDescent="0.3">
      <c r="B41" s="104"/>
      <c r="C41" s="104"/>
    </row>
    <row r="55" spans="2:3" x14ac:dyDescent="0.3">
      <c r="B55" s="241" t="s">
        <v>131</v>
      </c>
      <c r="C55" s="241"/>
    </row>
    <row r="56" spans="2:3" x14ac:dyDescent="0.3">
      <c r="B56" s="241"/>
      <c r="C56" s="241"/>
    </row>
  </sheetData>
  <mergeCells count="3">
    <mergeCell ref="B3:C3"/>
    <mergeCell ref="B4:C4"/>
    <mergeCell ref="B55:C56"/>
  </mergeCells>
  <pageMargins left="0.97" right="0.19685039370078741" top="0.38" bottom="0.56000000000000005" header="0.16" footer="0.16"/>
  <pageSetup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2311-9E0B-4B0F-B0BA-513DD9E4BEA7}">
  <sheetPr>
    <tabColor rgb="FF00B050"/>
  </sheetPr>
  <dimension ref="B2:C41"/>
  <sheetViews>
    <sheetView zoomScale="120" zoomScaleNormal="120" workbookViewId="0">
      <selection activeCell="H19" sqref="A3:H19"/>
    </sheetView>
  </sheetViews>
  <sheetFormatPr baseColWidth="10" defaultColWidth="11.44140625" defaultRowHeight="14.4" x14ac:dyDescent="0.3"/>
  <cols>
    <col min="2" max="2" width="71.5546875" bestFit="1" customWidth="1"/>
    <col min="3" max="3" width="18.21875" customWidth="1"/>
  </cols>
  <sheetData>
    <row r="2" spans="2:3" ht="15" thickBot="1" x14ac:dyDescent="0.35"/>
    <row r="3" spans="2:3" x14ac:dyDescent="0.3">
      <c r="B3" s="244" t="s">
        <v>237</v>
      </c>
      <c r="C3" s="245"/>
    </row>
    <row r="4" spans="2:3" ht="15" thickBot="1" x14ac:dyDescent="0.35">
      <c r="B4" s="246" t="s">
        <v>255</v>
      </c>
      <c r="C4" s="247"/>
    </row>
    <row r="5" spans="2:3" ht="29.25" customHeight="1" thickBot="1" x14ac:dyDescent="0.35">
      <c r="B5" s="218" t="s">
        <v>119</v>
      </c>
      <c r="C5" s="219" t="s">
        <v>365</v>
      </c>
    </row>
    <row r="6" spans="2:3" x14ac:dyDescent="0.3">
      <c r="B6" s="84"/>
      <c r="C6" s="85"/>
    </row>
    <row r="7" spans="2:3" x14ac:dyDescent="0.3">
      <c r="B7" s="90" t="s">
        <v>188</v>
      </c>
      <c r="C7" s="74"/>
    </row>
    <row r="8" spans="2:3" x14ac:dyDescent="0.3">
      <c r="B8" s="124" t="s">
        <v>189</v>
      </c>
      <c r="C8" s="156">
        <v>37120</v>
      </c>
    </row>
    <row r="9" spans="2:3" x14ac:dyDescent="0.3">
      <c r="B9" s="124"/>
      <c r="C9" s="156"/>
    </row>
    <row r="10" spans="2:3" x14ac:dyDescent="0.3">
      <c r="B10" s="91"/>
      <c r="C10" s="74"/>
    </row>
    <row r="11" spans="2:3" x14ac:dyDescent="0.3">
      <c r="B11" s="91"/>
      <c r="C11" s="74"/>
    </row>
    <row r="12" spans="2:3" x14ac:dyDescent="0.3">
      <c r="B12" s="91"/>
      <c r="C12" s="74"/>
    </row>
    <row r="13" spans="2:3" x14ac:dyDescent="0.3">
      <c r="B13" s="91"/>
      <c r="C13" s="74"/>
    </row>
    <row r="14" spans="2:3" ht="15" thickBot="1" x14ac:dyDescent="0.35">
      <c r="B14" s="92"/>
      <c r="C14" s="93"/>
    </row>
    <row r="15" spans="2:3" x14ac:dyDescent="0.3">
      <c r="B15" s="88" t="s">
        <v>236</v>
      </c>
      <c r="C15" s="89">
        <f>SUM(C7:C14)</f>
        <v>37120</v>
      </c>
    </row>
    <row r="16" spans="2:3" x14ac:dyDescent="0.3">
      <c r="B16" s="67"/>
      <c r="C16" s="68"/>
    </row>
    <row r="17" spans="2:3" x14ac:dyDescent="0.3">
      <c r="B17" s="69" t="s">
        <v>256</v>
      </c>
      <c r="C17" s="68"/>
    </row>
    <row r="18" spans="2:3" x14ac:dyDescent="0.3">
      <c r="B18" s="104" t="s">
        <v>257</v>
      </c>
      <c r="C18" s="104"/>
    </row>
    <row r="19" spans="2:3" x14ac:dyDescent="0.3">
      <c r="B19" s="104"/>
      <c r="C19" s="104"/>
    </row>
    <row r="40" spans="2:3" x14ac:dyDescent="0.3">
      <c r="B40" s="241" t="s">
        <v>131</v>
      </c>
      <c r="C40" s="241"/>
    </row>
    <row r="41" spans="2:3" x14ac:dyDescent="0.3">
      <c r="B41" s="241"/>
      <c r="C41" s="241"/>
    </row>
  </sheetData>
  <mergeCells count="3">
    <mergeCell ref="B3:C3"/>
    <mergeCell ref="B4:C4"/>
    <mergeCell ref="B40:C41"/>
  </mergeCells>
  <pageMargins left="0.53" right="0.5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EFE 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EA-1-Ing-trim</vt:lpstr>
      <vt:lpstr>EA-1-acum</vt:lpstr>
      <vt:lpstr>EA2-TRI</vt:lpstr>
      <vt:lpstr>EA-2</vt:lpstr>
      <vt:lpstr>EA-3 </vt:lpstr>
      <vt:lpstr>EA-1-Eg-trim</vt:lpstr>
      <vt:lpstr>EA-4-acum</vt:lpstr>
      <vt:lpstr>EVHP 1</vt:lpstr>
      <vt:lpstr>EVHP 1 TRI</vt:lpstr>
      <vt:lpstr>EVHP-2</vt:lpstr>
      <vt:lpstr>EFE-1</vt:lpstr>
      <vt:lpstr>EFE-2</vt:lpstr>
      <vt:lpstr>CPC-EA5 ACU</vt:lpstr>
      <vt:lpstr>CPC-EA5</vt:lpstr>
      <vt:lpstr>Notas de Desglose</vt:lpstr>
      <vt:lpstr>'Notas de Desglose'!_ftn1</vt:lpstr>
      <vt:lpstr>'Notas de Desglose'!_ftnref1</vt:lpstr>
      <vt:lpstr>'Notas de Desglose'!_Hlk13661906</vt:lpstr>
      <vt:lpstr>'EA-1-acum'!Área_de_impresión</vt:lpstr>
      <vt:lpstr>'EA-1-Eg-trim'!Área_de_impresión</vt:lpstr>
      <vt:lpstr>'EA-1-Ing-trim'!Área_de_impresión</vt:lpstr>
      <vt:lpstr>'EA-2'!Área_de_impresión</vt:lpstr>
      <vt:lpstr>'EA-3 '!Área_de_impresión</vt:lpstr>
      <vt:lpstr>'EA-4-acum'!Área_de_impresión</vt:lpstr>
      <vt:lpstr>'EFE 01'!Área_de_impresión</vt:lpstr>
      <vt:lpstr>'EFE-1'!Área_de_impresión</vt:lpstr>
      <vt:lpstr>'EFE-2'!Área_de_impresión</vt:lpstr>
      <vt:lpstr>'ESF-02'!Área_de_impresión</vt:lpstr>
      <vt:lpstr>'ESF-03'!Área_de_impresión</vt:lpstr>
      <vt:lpstr>'ESF-04'!Área_de_impresión</vt:lpstr>
      <vt:lpstr>'ESF-05'!Área_de_impresión</vt:lpstr>
      <vt:lpstr>'ESF-07'!Área_de_impresión</vt:lpstr>
      <vt:lpstr>'ESF-08'!Área_de_impresión</vt:lpstr>
      <vt:lpstr>'ESF-09'!Área_de_impresión</vt:lpstr>
      <vt:lpstr>'ESF-10'!Área_de_impresión</vt:lpstr>
      <vt:lpstr>'ESF-12'!Área_de_impresión</vt:lpstr>
      <vt:lpstr>'ESF-13'!Área_de_impresión</vt:lpstr>
      <vt:lpstr>'ESF-14'!Área_de_impresión</vt:lpstr>
      <vt:lpstr>'EVHP 1'!Área_de_impresión</vt:lpstr>
      <vt:lpstr>'EVHP-2'!Área_de_impresión</vt:lpstr>
      <vt:lpstr>'Notas de Desglose'!Área_de_impresión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2023-10-27T21:34:00Z</cp:lastPrinted>
  <dcterms:created xsi:type="dcterms:W3CDTF">2017-06-07T16:58:07Z</dcterms:created>
  <dcterms:modified xsi:type="dcterms:W3CDTF">2023-10-31T00:13:52Z</dcterms:modified>
</cp:coreProperties>
</file>