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861" firstSheet="3" activeTab="3"/>
  </bookViews>
  <sheets>
    <sheet name="Formato Caratula" sheetId="1" state="hidden" r:id="rId1"/>
    <sheet name="Sub combate " sheetId="10" state="hidden" r:id="rId2"/>
    <sheet name="Sub prevención" sheetId="14" state="hidden" r:id="rId3"/>
    <sheet name="Sub operativo" sheetId="15" r:id="rId4"/>
    <sheet name="Observaciones Taller POA" sheetId="3" state="hidden" r:id="rId5"/>
  </sheets>
  <definedNames>
    <definedName name="_xlnm.Print_Area" localSheetId="0">'Formato Caratula'!$A$1:$R$27</definedName>
    <definedName name="_xlnm.Print_Area" localSheetId="4">'Observaciones Taller POA'!$A$2:$B$67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8" i="15" l="1"/>
  <c r="O117" i="15"/>
  <c r="O116" i="15"/>
  <c r="O115" i="15"/>
  <c r="O120" i="15" l="1"/>
  <c r="O93" i="14"/>
  <c r="P44" i="10" l="1"/>
  <c r="N44" i="10"/>
  <c r="L44" i="10"/>
  <c r="J44" i="10"/>
  <c r="O101" i="10"/>
  <c r="N45" i="15"/>
  <c r="L45" i="15"/>
  <c r="R54" i="15"/>
  <c r="R53" i="15"/>
  <c r="R61" i="15"/>
  <c r="R60" i="15"/>
  <c r="R68" i="15"/>
  <c r="R67" i="15"/>
  <c r="R75" i="15"/>
  <c r="R74" i="15"/>
  <c r="R45" i="14"/>
  <c r="P44" i="14"/>
  <c r="N44" i="14"/>
  <c r="L44" i="14"/>
  <c r="J44" i="14"/>
  <c r="R53" i="14"/>
  <c r="L52" i="14" s="1"/>
  <c r="P51" i="14"/>
  <c r="L51" i="14"/>
  <c r="R54" i="10"/>
  <c r="P43" i="10" s="1"/>
  <c r="R62" i="10"/>
  <c r="R61" i="10"/>
  <c r="J60" i="10" s="1"/>
  <c r="J51" i="14" l="1"/>
  <c r="N51" i="14"/>
  <c r="R44" i="14"/>
  <c r="P43" i="14" s="1"/>
  <c r="R44" i="10"/>
  <c r="N73" i="15"/>
  <c r="P73" i="15"/>
  <c r="L59" i="15"/>
  <c r="P59" i="15"/>
  <c r="N52" i="14"/>
  <c r="P52" i="14"/>
  <c r="L42" i="14"/>
  <c r="P42" i="14"/>
  <c r="L20" i="14"/>
  <c r="L59" i="10"/>
  <c r="L60" i="10"/>
  <c r="P60" i="10"/>
  <c r="P59" i="10"/>
  <c r="N60" i="10"/>
  <c r="R60" i="10" s="1"/>
  <c r="L53" i="10"/>
  <c r="P53" i="10"/>
  <c r="L52" i="15"/>
  <c r="P52" i="15"/>
  <c r="N66" i="15"/>
  <c r="P66" i="15"/>
  <c r="P65" i="15"/>
  <c r="P72" i="15"/>
  <c r="L51" i="15"/>
  <c r="J52" i="15"/>
  <c r="P51" i="15"/>
  <c r="N52" i="15"/>
  <c r="L58" i="15"/>
  <c r="J59" i="15"/>
  <c r="P58" i="15"/>
  <c r="N59" i="15"/>
  <c r="L65" i="15"/>
  <c r="L66" i="15"/>
  <c r="J65" i="15"/>
  <c r="N65" i="15"/>
  <c r="J66" i="15"/>
  <c r="L72" i="15"/>
  <c r="L73" i="15"/>
  <c r="R44" i="15"/>
  <c r="N43" i="15" s="1"/>
  <c r="J72" i="15"/>
  <c r="N72" i="15"/>
  <c r="J73" i="15"/>
  <c r="R73" i="15" s="1"/>
  <c r="R45" i="15"/>
  <c r="P42" i="10"/>
  <c r="N43" i="10"/>
  <c r="L52" i="10"/>
  <c r="J53" i="10"/>
  <c r="J43" i="10"/>
  <c r="P52" i="10"/>
  <c r="N53" i="10"/>
  <c r="J51" i="15"/>
  <c r="N51" i="15"/>
  <c r="J58" i="15"/>
  <c r="N58" i="15"/>
  <c r="N42" i="14"/>
  <c r="N43" i="14"/>
  <c r="L43" i="14"/>
  <c r="J42" i="14"/>
  <c r="J43" i="14"/>
  <c r="J52" i="14"/>
  <c r="J42" i="10"/>
  <c r="L43" i="10"/>
  <c r="J52" i="10"/>
  <c r="N52" i="10"/>
  <c r="J59" i="10"/>
  <c r="N59" i="10"/>
  <c r="N42" i="10" l="1"/>
  <c r="L20" i="10"/>
  <c r="L42" i="10"/>
  <c r="R51" i="14"/>
  <c r="R42" i="14"/>
  <c r="R43" i="10"/>
  <c r="R42" i="10"/>
  <c r="R59" i="10"/>
  <c r="R53" i="10"/>
  <c r="R59" i="15"/>
  <c r="J43" i="15"/>
  <c r="R52" i="15"/>
  <c r="R51" i="15"/>
  <c r="R58" i="15"/>
  <c r="N42" i="15"/>
  <c r="R66" i="15"/>
  <c r="L43" i="15"/>
  <c r="P42" i="15"/>
  <c r="R65" i="15"/>
  <c r="J42" i="15"/>
  <c r="L42" i="15"/>
  <c r="R72" i="15"/>
  <c r="R43" i="14"/>
  <c r="R52" i="10"/>
  <c r="R43" i="15" l="1"/>
  <c r="R42" i="15"/>
  <c r="P26" i="1"/>
  <c r="L36" i="1" l="1"/>
</calcChain>
</file>

<file path=xl/sharedStrings.xml><?xml version="1.0" encoding="utf-8"?>
<sst xmlns="http://schemas.openxmlformats.org/spreadsheetml/2006/main" count="593" uniqueCount="306">
  <si>
    <t>Municipio de San Juan de Sabinas</t>
  </si>
  <si>
    <t>Relación de Subprogramas</t>
  </si>
  <si>
    <t>Clave Dep</t>
  </si>
  <si>
    <t>Nombre del Programa:</t>
  </si>
  <si>
    <t>Objetivo:
(Asociado con un eje del PMD)</t>
  </si>
  <si>
    <t>Dependencia con mayor responsabilidad:</t>
  </si>
  <si>
    <t>Lista de Proyectos (inversión):</t>
  </si>
  <si>
    <t xml:space="preserve">Lista de Subprogramas recurrentes de Valor Agregado (procesos relevantes) </t>
  </si>
  <si>
    <t>(Presupuesto de Inversión)</t>
  </si>
  <si>
    <t>(Gasto Corriente)</t>
  </si>
  <si>
    <t>Prevención del Delito</t>
  </si>
  <si>
    <t xml:space="preserve">Administrativo- Operativo de Seguridad Pública </t>
  </si>
  <si>
    <t>Combate a la Delincuencia</t>
  </si>
  <si>
    <t>Importe en pesos del gasto corriente y la inversión total contemplando proyectos y Programas:</t>
  </si>
  <si>
    <t>Dependencia</t>
  </si>
  <si>
    <t>Sub-Programa</t>
  </si>
  <si>
    <t>Aportación</t>
  </si>
  <si>
    <t>TOTAL</t>
  </si>
  <si>
    <t>Techo Presupuestal del 
Programa</t>
  </si>
  <si>
    <t>$</t>
  </si>
  <si>
    <t>Subprograma: Combate a la Delincuencia</t>
  </si>
  <si>
    <t>Nombre del Subprograma:</t>
  </si>
  <si>
    <t xml:space="preserve">Combate a la Delincuencia </t>
  </si>
  <si>
    <t>Descripción  (Que comprende):</t>
  </si>
  <si>
    <t>Brindar a la ciudadanía seguridad en sus bienes y su persona, con el reclutamiento, equipamiento y capacitación de los cuerpos de seguridad pública.</t>
  </si>
  <si>
    <t>Unidad Responsable:</t>
  </si>
  <si>
    <t>Dependencias o Unidades Participantes (Si aplica):</t>
  </si>
  <si>
    <t>Importe en pesos de la inversión (para proyectos):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</si>
  <si>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</si>
  <si>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</si>
  <si>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</si>
  <si>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</si>
  <si>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</si>
  <si>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Prestación de Servicios Públicos</t>
  </si>
  <si>
    <t>1. Finalidad</t>
  </si>
  <si>
    <t>Gobierno</t>
  </si>
  <si>
    <t>Función</t>
  </si>
  <si>
    <t>1.7 Asuntos de Orden Público y de Seguridad Interior</t>
  </si>
  <si>
    <t>Sub Función</t>
  </si>
  <si>
    <t>Policía</t>
  </si>
  <si>
    <t>Población Objetivo</t>
  </si>
  <si>
    <t>41 649 habitantes del municipio de San Juan de Sabinas</t>
  </si>
  <si>
    <t>Tipo de Población Objetivo</t>
  </si>
  <si>
    <t xml:space="preserve">Interna: </t>
  </si>
  <si>
    <r>
      <t xml:space="preserve">Externa: </t>
    </r>
    <r>
      <rPr>
        <b/>
        <sz val="10"/>
        <rFont val="Arial"/>
        <family val="2"/>
      </rPr>
      <t>X</t>
    </r>
  </si>
  <si>
    <t>Meta: 100%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</si>
  <si>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</si>
  <si>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</si>
  <si>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Brindar a los habitantes del municipio de San Juan de Sabinas de un entorno sólido de Seguridad Pública, mediante el orden y respeto al estado de derecho y generando bajos índices delincuenciales.</t>
  </si>
  <si>
    <t>Objetivo al cual se pretende contribuir con el Subprograma. Se construye a partir del Objetivo Estratégico del PMD</t>
  </si>
  <si>
    <t>PROPÓSITO:</t>
  </si>
  <si>
    <t>Los habitantes del municipio de San Juan de Sabinas usan un servicio de prevención y seguridad ciudadana oportuno, por el adecuado reclutamiento, equipamiento y capacitación de los oficiales de policía.</t>
  </si>
  <si>
    <t>Redacción Recomendada: Sujeto (población o área de enfoque) Verbo en presente, Complemento (resultado logrado)</t>
  </si>
  <si>
    <t>INDICADORES Y METAS ASOCIADOS CON EL PROPÓSITO                                 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</si>
  <si>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</si>
  <si>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</si>
  <si>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</si>
  <si>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</si>
  <si>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</si>
  <si>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</si>
  <si>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</si>
  <si>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</si>
  <si>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</si>
  <si>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</si>
  <si>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((DAt / DAAt-1) - 1) x 100</t>
  </si>
  <si>
    <t>Porcentaje</t>
  </si>
  <si>
    <t>V1: Delitos del fuero común del año</t>
  </si>
  <si>
    <t>Delitos del fuero común</t>
  </si>
  <si>
    <t>Programado</t>
  </si>
  <si>
    <t>Realizado</t>
  </si>
  <si>
    <t>V2: Delitos del fuero común del año anterior.</t>
  </si>
  <si>
    <t>Presupuestado</t>
  </si>
  <si>
    <t>Ejercido</t>
  </si>
  <si>
    <t>RELACIÓN DE COMPONENTES o PRODUCTOS GENERALES 
(redacción en términos de que se produce)</t>
  </si>
  <si>
    <t xml:space="preserve"> Componente 1. Dotación de uniformes al personal de seguridad pública efectuada</t>
  </si>
  <si>
    <t>Unidad ejecutora:</t>
  </si>
  <si>
    <t>Otras unidades involucradas:</t>
  </si>
  <si>
    <t>Tesorería Municipal</t>
  </si>
  <si>
    <t>Componente 2. Exámenes de Control de confianza realizados</t>
  </si>
  <si>
    <t>Fórmula de Cálculo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</si>
  <si>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</si>
  <si>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</si>
  <si>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</si>
  <si>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</si>
  <si>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 xml:space="preserve">Condiciones Administrativas No Controlables </t>
  </si>
  <si>
    <t>Observaciones</t>
  </si>
  <si>
    <t xml:space="preserve">Condiciones Operativas No Controlables </t>
  </si>
  <si>
    <t>1 Que el Municipio no cuente con los recursos.</t>
  </si>
  <si>
    <t>1 Que el personal no apruebe el examen de control y confianza</t>
  </si>
  <si>
    <t>2 Deserción del personal</t>
  </si>
  <si>
    <t xml:space="preserve">Responsable del Programa o Proyecto: </t>
  </si>
  <si>
    <t>Nombre:</t>
  </si>
  <si>
    <t>Cargo:</t>
  </si>
  <si>
    <t>Director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</si>
  <si>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</si>
  <si>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</si>
  <si>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</si>
  <si>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</si>
  <si>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Subprograma: PREVENCIÓN DEL DELITO</t>
  </si>
  <si>
    <t>Brindar a la ciudadanía seguridad en sus bienes y su persona con obras y acciones de prevención que permitan erradicar la incidencia delictiva.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</si>
  <si>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</si>
  <si>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Importe en pesos de la inversión (para proyectos)</t>
  </si>
  <si>
    <t>Externa: X</t>
  </si>
  <si>
    <t xml:space="preserve">La prevención del los delitos en el municipio de San Juan de Sabinas aumenta lo que disminuye los índices delictivos. </t>
  </si>
  <si>
    <t xml:space="preserve">COMPONENTE 1: </t>
  </si>
  <si>
    <t>1. Rondines de vigilancia realizados.</t>
  </si>
  <si>
    <t>1. Insuficiencia presupuestal</t>
  </si>
  <si>
    <t>1. Disturbios sociales.</t>
  </si>
  <si>
    <t>Subprograma: Administrativo-Operativo de Seguridad Pública</t>
  </si>
  <si>
    <t>Administrativo - Operativo de Seguridad Pública</t>
  </si>
  <si>
    <t>Establecer un programa operativo, que permita eficientar la actuación de la policía dentro del territorio municipal, canalizando oportunamente los delitos del orden común y filtrando los delitos del orden federal a las instancias correspondientes y así aumentar la buena percepción de la ciudadanía.</t>
  </si>
  <si>
    <t>((PE / PP) x 100</t>
  </si>
  <si>
    <t>V1: Presupuesto ejercido</t>
  </si>
  <si>
    <t>Pesos</t>
  </si>
  <si>
    <t>V2:  Presupuesto programado</t>
  </si>
  <si>
    <t>1. El funcionamiento administrativo de la Coordinación de Policía Preventiva implementado adecuadamente.</t>
  </si>
  <si>
    <t>(PE / PPt) x 100</t>
  </si>
  <si>
    <t>V1: Presupuesto Ejercido de Policía Preventiva.</t>
  </si>
  <si>
    <t>V2: Presupuesto Programado de Policía Preventiva.</t>
  </si>
  <si>
    <t xml:space="preserve">COMPONENTE 2: </t>
  </si>
  <si>
    <t>2. El funcionamiento operativo y administrativo de la Coordinación de Vialidad y Tránsito realizado adecuadamente</t>
  </si>
  <si>
    <t>V1: Presupuesto Ejercido de Vialidad y Tránsito.</t>
  </si>
  <si>
    <t>V2: Presupuesto Programado de Vialidad y Tránsito.</t>
  </si>
  <si>
    <t>COMPONENTE 3:</t>
  </si>
  <si>
    <t>3. El funcionamiento administrativo y operativo de la Coordinación de Bomberos implementado adecuadamente.</t>
  </si>
  <si>
    <t>V1: Presupuesto Ejercido de Bomberos</t>
  </si>
  <si>
    <t>V2: Presupuesto Programado de Bomberos</t>
  </si>
  <si>
    <t>COMPONENTE 4:</t>
  </si>
  <si>
    <t>4. El funcionamiento administrativo y operativo de la Coordinación de Protección Civil realizado implementado adecuadamente.</t>
  </si>
  <si>
    <t>V1: Presupuesto Ejercido de Protección Civil</t>
  </si>
  <si>
    <t>V2: Presupuesto Programado de Protección Civil</t>
  </si>
  <si>
    <t>1.1 Informe del gasto operativo y administrativo de la Coordinación de Policía Preventiva.</t>
  </si>
  <si>
    <t>1.1.1  Diagnóstico de necesidades administrativas y/o operativas</t>
  </si>
  <si>
    <t>1.1.2  Cotizaciones</t>
  </si>
  <si>
    <t>1.1.3  Instalación de Comités Ciudadano</t>
  </si>
  <si>
    <t>1.1.4  Llevar a cabo Reuniones de los comités</t>
  </si>
  <si>
    <t>1.1.5  Presentar informes o minutas de acuerdos de los Comités</t>
  </si>
  <si>
    <t xml:space="preserve">2.1 Informe administrativo y/o operativo de la Coordinación de Vialidad y Tránsito </t>
  </si>
  <si>
    <t>2.1.1  Diagnóstico de necesidades administrativas y/o operativas.</t>
  </si>
  <si>
    <t>2.1.2  Cotización</t>
  </si>
  <si>
    <t>2.1.3  Compras necesarias para funcionamiento administrativo</t>
  </si>
  <si>
    <t>2.1.4  Distribución adecuada de requerimientos</t>
  </si>
  <si>
    <t xml:space="preserve">3.1  Informe Administrativo de Coordinación de la Coordinación de Bomberos </t>
  </si>
  <si>
    <t>3.1.1  Diagnóstico de necesidades administrativas y/o oficina</t>
  </si>
  <si>
    <t xml:space="preserve">3.1.2  Solicitud de cotizaciones </t>
  </si>
  <si>
    <t>3.1.3  Se realiza la compra y se entregan al personal</t>
  </si>
  <si>
    <t>3.1.4  Bitácora de mantenimiento de ambulancias</t>
  </si>
  <si>
    <t>3.1.5  Bitácora de mantenimiento de motobombas</t>
  </si>
  <si>
    <t>3.1.6  Elaboración de lista para abastecimiento de material de curación</t>
  </si>
  <si>
    <t>3.1.7  Bitácora de recargas de oxigeno</t>
  </si>
  <si>
    <t xml:space="preserve">4.1 Informe Administrativo de Coordinación de la Coordinación de Protección Civil </t>
  </si>
  <si>
    <t>4.1.1  Diagnóstico de necesidades administrativas y/o operativas.</t>
  </si>
  <si>
    <t>4.1.2  Cotización</t>
  </si>
  <si>
    <t>4.1.3  Compras necesarias para funcionamiento administrativo</t>
  </si>
  <si>
    <t>4.1.4  Distribución adecuada de requerimientos</t>
  </si>
  <si>
    <t>1 Que el Municipio no reciba los recursos.</t>
  </si>
  <si>
    <t>2 Contingencias climáticas</t>
  </si>
  <si>
    <t>Taller POAS</t>
  </si>
  <si>
    <t>Fecha: 11-07-08</t>
  </si>
  <si>
    <t>Conceptos en Reglas para Elaboración de POAS</t>
  </si>
  <si>
    <t>Observaciones:</t>
  </si>
  <si>
    <t>1. Comprensibles</t>
  </si>
  <si>
    <t>2. Sustentadas</t>
  </si>
  <si>
    <t>3. Manejar nombres asociados a las claves (no solo claves), que las dependencias involucradas esten plasmadas</t>
  </si>
  <si>
    <t>4. Diagrama de flujo de tramitología del POA.</t>
  </si>
  <si>
    <t>5. Definición de Responsables del POA.</t>
  </si>
  <si>
    <t>6. Manual de politicas y lineamientos.</t>
  </si>
  <si>
    <t>7. Mecanimos de ajuste.</t>
  </si>
  <si>
    <t>8. Identificación de Resultados.</t>
  </si>
  <si>
    <t>Reglas para generar los lineamientos del POA.</t>
  </si>
  <si>
    <t>1. Generación de Manual de Elaboración, Implementación, Control y Seguimiento de POAS.</t>
  </si>
  <si>
    <t>1.1 Coherente y logico.</t>
  </si>
  <si>
    <t>Analizar el formato de Chandler</t>
  </si>
  <si>
    <t>1.2 Profundidad a detalle.</t>
  </si>
  <si>
    <t>El Formato no necesariamente es el POA, es solo el instrumento para captura de información aglutinada.</t>
  </si>
  <si>
    <t>1.2.1 General</t>
  </si>
  <si>
    <t>Definir el concepto de POA para el municipio de Chihuahua</t>
  </si>
  <si>
    <t>1.2.2 Especifico</t>
  </si>
  <si>
    <t>1.3 Objetivo</t>
  </si>
  <si>
    <t>1.4 Niveles</t>
  </si>
  <si>
    <t>1.4.1 Actividades</t>
  </si>
  <si>
    <t>1.4.2 Recursos $</t>
  </si>
  <si>
    <t>2. Puntual para difinir el alcance</t>
  </si>
  <si>
    <t>2.1 POAS por Dirección / Áreas.</t>
  </si>
  <si>
    <t>Nadie debe de tener presupuesto si no existe un POA de por medio.</t>
  </si>
  <si>
    <t>2.1.1 Gasto Corriente.</t>
  </si>
  <si>
    <t>Trabajar el 80% de las Dependencias (80-20)</t>
  </si>
  <si>
    <t>2.1.2 Gasto de Inversión.</t>
  </si>
  <si>
    <t>2.1.3 Se aplicarán las mismas politicas y parametros para todas las áreas. (con excepciones de llenado)</t>
  </si>
  <si>
    <t>3. Apuntar a la contribución de las estrategias.</t>
  </si>
  <si>
    <t>Diferencia entre hacer y logro</t>
  </si>
  <si>
    <t>4. Formato de POAs</t>
  </si>
  <si>
    <t>4.1 Visión del Municipio</t>
  </si>
  <si>
    <t>Nota de temporalidad de acuerdo a número de errores en consistencia (%) , 5%</t>
  </si>
  <si>
    <t>4.1.1 Visión del Área</t>
  </si>
  <si>
    <t>Situación de la interacción de mas de una dependencia en un POA</t>
  </si>
  <si>
    <t>4.2.Misión del Municipio</t>
  </si>
  <si>
    <t>Revisar el Balance Score Card, Mapas Estrategicos</t>
  </si>
  <si>
    <t>4.2.1 Misión del Área</t>
  </si>
  <si>
    <t>4.3 Objetivo</t>
  </si>
  <si>
    <t>4.4 Agregar campo de Año-Periodo</t>
  </si>
  <si>
    <t>4.5 Modificar Beneficiarios por Población Objetivo</t>
  </si>
  <si>
    <t>4.6 Poner recursos utilizados por actividad y responsable por actividad</t>
  </si>
  <si>
    <t>4.7 En el apartado de vinculación legal poner una nota de llenado de una opción u otra</t>
  </si>
  <si>
    <t>4.8 Falta agregar el responsable por actividad</t>
  </si>
  <si>
    <t>4.9 Poner en primera instancia el apartado de entregables y actividades</t>
  </si>
  <si>
    <t>4.10 Anexar apartado de condiciones no controlables</t>
  </si>
  <si>
    <t>4.11 Cambiar a Fecha de Inicio y Fecha de Termino a Caratula</t>
  </si>
  <si>
    <t>Tareas:</t>
  </si>
  <si>
    <t>Generar un blog para comentarios y sugerencias, Skype</t>
  </si>
  <si>
    <t>1. Planeación convoca a un grupo de trabajo</t>
  </si>
  <si>
    <t>1.1 Mejora de Formato</t>
  </si>
  <si>
    <t>2. Generar calendario de trabajo, actividades y responsables</t>
  </si>
  <si>
    <t>(PEt / PPt) x 100</t>
  </si>
  <si>
    <t>V2: Presupuesto programado</t>
  </si>
  <si>
    <t>Dirección de Seguridad Publica / Tesorería Municipal</t>
  </si>
  <si>
    <t>Direccion de Seguridad Publica Municipal</t>
  </si>
  <si>
    <t>1-DIRECCIÓN DE SEGURIDAD PUBLICA</t>
  </si>
  <si>
    <t>MUNICIPIO SEGURO</t>
  </si>
  <si>
    <t>Trabajar en coordinación con las autoridades correspondientes, para una mayor y mejor seguridad.</t>
  </si>
  <si>
    <t>3.2 Aumentar el numero de elementos aprobados en las pruebas de control y confianza.</t>
  </si>
  <si>
    <t xml:space="preserve">3.2.1 Mejorar las condiciones laborales y brindar herramientas que fortalezcan el desempeño de los cuerpos policiacos en la atención del delito. </t>
  </si>
  <si>
    <t xml:space="preserve">3.2.2 Desarrollar un modelo de policía basado en la ética y la eficiencia, con un enfoque orientado principalmente a la prevención, observando y atendiendo los principios de organización y funcionamiento de territorialidad, proximidad, proactividad y promoción. </t>
  </si>
  <si>
    <t xml:space="preserve">3.2.3 Instruir a los elementos policiales en temas como los derechos humanos, la ética y la honestidad. </t>
  </si>
  <si>
    <t xml:space="preserve">3.2.4 Establecer mecanismos de coordinación y cooperación en materia de combate a la delincuencia y prevención del delito entre las diferentes dependencias involucradas, de los tres órdenes de Gobierno. </t>
  </si>
  <si>
    <t xml:space="preserve">3.2.5 Implementar con base en el mérito, la capacidad y la evaluación periódica y continua, el Sistema de Carrera Policial que permita garantizar el desarrollo institucional, la estabilidad, la seguridad, la igualdad de oportunidades y la dignificación salarial entre los elementos de la Dirección. </t>
  </si>
  <si>
    <t xml:space="preserve">3.2.6 Desarrollar un proyecto estratégico para integrar normativa, administrativa y operativamente a las corporaciones responsables de la seguridad ciudadana y de la seguridad vial, que garantice contar con elementos de seguridad y de tránsitos eficientes, honestos y confiables. </t>
  </si>
  <si>
    <t>3.4. Optimizar la administración de recursos humanos, materiales y tecnología, con base en un sistema integral de seguridad, actuando a través de cuadrantes, con especial énfasis en zonas de alto riesgo.</t>
  </si>
  <si>
    <t xml:space="preserve">3.4.1 Modernizar la infraestructura de comunicación y tecnología para facilitar el intercambio de información y coordinación más efectiva, ampliando y modernizando la cobertura de la red municipal de radio comunicación para las fuerzas de seguridad pública. </t>
  </si>
  <si>
    <t>3.4.2 Aplicar sistemas de vigilancia en zonas prioritarias de la ciudad.</t>
  </si>
  <si>
    <t>3.4.3 Implementar soluciones geománticas que proporcionen una cartografía para elaborar mapas del delito, así como esquemas de monitoreo de la incidencia delictiva para la toma de decisiones operativas.</t>
  </si>
  <si>
    <t>3.4.4 Desarrollar actividades de inteligencia policial en prevención del delito.</t>
  </si>
  <si>
    <t>3.4.5 Actualizar los sistemas de monitoreo y rutas de vigilancia de los policías para verificar su eficacia.</t>
  </si>
  <si>
    <t>3.4.6 Establecer esquemas innovadores de monitoreo de rutas de vigilancia vial, fomentando la mejora de la movilidad urbana.</t>
  </si>
  <si>
    <t>3.4.7 Proveer a los cuerpos de seguridad pública con la infraestructura y equipo que les permita actuar de forma coordinada y sistemática.</t>
  </si>
  <si>
    <t>Rolando Noe Fernandez Martinez</t>
  </si>
  <si>
    <t>Director de Seguridad Publica Municipal</t>
  </si>
  <si>
    <t xml:space="preserve">Dirección de Seguridad Publica / Tesorería Municipal
</t>
  </si>
  <si>
    <t>3.1 Atender a los niños y jovenes en situacion de riesgo</t>
  </si>
  <si>
    <t>3.1.1 Organizar talleres productivos vinculados con el sector comercial para mejorar sus condiciones de vida.</t>
  </si>
  <si>
    <t>3.1.2 Detectar habilidades en los jóvenes en situaciones de riesgo para ofertarles becas en los programas de formación laboral.</t>
  </si>
  <si>
    <t xml:space="preserve">3.3 Reducir la incidencia delictiva fortaleciendo e incrementando las herramientas tecnológicas para el acopio y procesamiento de información. </t>
  </si>
  <si>
    <t xml:space="preserve">3.3.1 Fortalecer los esfuerzos de coordinación para la prevención social de la violencia y la delincuencia, propiciando a corresponsabilidad entre la ciudadanía y la Administración Pública Municipal. </t>
  </si>
  <si>
    <t xml:space="preserve">3.3.2 Fomentar el fortalecimiento del tejido social a través de la construcción de redes comunitarias que colaboren con la autoridad municipal en la solución de las problemáticas de prevención social de la violencia y la delincuencia. </t>
  </si>
  <si>
    <t>3.5 Reducir la incidencia delictiva en las escuelas.</t>
  </si>
  <si>
    <t xml:space="preserve">3.5.1 Prevenir el aumento de delitos en el interior de los planteles educativos. </t>
  </si>
  <si>
    <t xml:space="preserve">3.5.2 Instalar video vigilancia en los accesos y perímetros de las escuelas que registran mayor índice delictivo. </t>
  </si>
  <si>
    <t xml:space="preserve">3.5.3 Utilizar herramientas que ayuden a prevenir robos en los planteles educativos. </t>
  </si>
  <si>
    <t xml:space="preserve">3.5.4 Realizar cursos de capacitación en primeros auxilios básicos en las Escuelas. </t>
  </si>
  <si>
    <t>3.5.5 Resguardar la integridad física, afectiva y social de las escuelas, así como en el entorno comunitario que rodea.</t>
  </si>
  <si>
    <t xml:space="preserve">3.6 Bajar los índices de criminalidad en temas como robo a casa habitación, robo a persona y robo de vehículo o de alto impacto. </t>
  </si>
  <si>
    <t xml:space="preserve">3.6.1 Generar espacios de colaboración social basada en prevención y vinculación, así como la focalización y difusión de información. </t>
  </si>
  <si>
    <t xml:space="preserve">3.6.2 Trabajar en coordinación con los vecinos. </t>
  </si>
  <si>
    <t xml:space="preserve">3.6.3 Instalar botones de pánico en casa de algunos vecinos, a fin de que reporten los robos y algunos actos de delincuencia. </t>
  </si>
  <si>
    <t>3.8 Aumentar la presencia de tránsitos en zonas escolares.</t>
  </si>
  <si>
    <t xml:space="preserve">3.8.1 A través de acciones de prevención, crear espacios de sana convivencia. </t>
  </si>
  <si>
    <t xml:space="preserve">3.8.2 Brindar apoyo vial a las escuelas del municipio de San Juan de Sabinas. </t>
  </si>
  <si>
    <t xml:space="preserve">3.8.3 Presencia constante de agentes en áreas aledañas a las escuelas. </t>
  </si>
  <si>
    <t xml:space="preserve">3.8.4 Proteger a los infantes estudiantes y a los padres de familia que los acompañen. </t>
  </si>
  <si>
    <t xml:space="preserve">3.8.5 Ofrecer capacitación vial en las escuelas. </t>
  </si>
  <si>
    <t xml:space="preserve">3.8.6 Evitar el caos vehicular y accidentes cerca de las instituciones educativas. </t>
  </si>
  <si>
    <t xml:space="preserve">3.8.7 Involucrar a los padres de familia a participar como patrullas escolares de tránsito. </t>
  </si>
  <si>
    <t xml:space="preserve">3.8.8 Controlar el tráfico en los puentes peatonales frente a las escuelas. </t>
  </si>
  <si>
    <t>1 Dirección de Seguridad Publica</t>
  </si>
  <si>
    <t>1  Dirección de Seguridad Publica Municipal</t>
  </si>
  <si>
    <t xml:space="preserve">Seguridad Publica, Tránsito y vialidad, Bomberos y Protección Civil / Tesorería Municipal
</t>
  </si>
  <si>
    <t>Dirección de Seguridad Publica</t>
  </si>
  <si>
    <t xml:space="preserve">3.7 Impulsar un programa que integre capacitación a la ciudadanía y a los elementos de seguridad, en temas de vialidad acompañados de una campaña de difusión en prevención de accidentes. </t>
  </si>
  <si>
    <t xml:space="preserve">3.7.1 Promover el respeto a la normatividad vial es fundamental para crear una sana convivencia social en la ciudad. </t>
  </si>
  <si>
    <t xml:space="preserve">3.7.2 Establecer mecanismos efectivos que ayuden a disminuir los índices de lesiones y mortalidad por hechos de tránsito. </t>
  </si>
  <si>
    <t xml:space="preserve">3.7.3 Modernizar y rehabilitar la señalizaciones urbanas, privilegiando aquella destinada a promover el respecto al peatón. </t>
  </si>
  <si>
    <t xml:space="preserve">3.7.4 Dar atención oportuna para evitar la presencia de autos fuera de servicio en las calles. </t>
  </si>
  <si>
    <t xml:space="preserve">3.7.5 Coadyuvar con las instancias estatales en la estructuración de un sistema vial y de transporte público eficientes, que impulsen el desarrollo económico y social. </t>
  </si>
  <si>
    <t xml:space="preserve">3.7.6 Impulsar campañas permanentes de sensibilización a la población sobre la importancia de respetar las normas de seguridad vial. </t>
  </si>
  <si>
    <t>502-520</t>
  </si>
  <si>
    <t>2  Coordinación de Vialidad y Tránsito</t>
  </si>
  <si>
    <t xml:space="preserve">3 Coordinación de Bomberos </t>
  </si>
  <si>
    <t xml:space="preserve">4 Coordinación de Protección Civil </t>
  </si>
  <si>
    <t>101-502-520-519</t>
  </si>
  <si>
    <r>
      <rPr>
        <b/>
        <sz val="10"/>
        <rFont val="Arial"/>
        <family val="2"/>
      </rPr>
      <t>Seguridad Pública Municipal-</t>
    </r>
    <r>
      <rPr>
        <sz val="10"/>
        <rFont val="Arial"/>
        <family val="2"/>
      </rPr>
      <t xml:space="preserve"> Emprender una política de seguridad pública preventiva y protección civil para proteger la integridad de las personas, salvaguardar la integridad y derechos de las personas. Construir una mejor policía con salarios dignos y mejor capacitados.  Prevenir el delito con especial atención a grupos vulnerables y promoviendo una cultura de 
paz a través de la convivencia en el espacio público - Instaurar programas de cercanía y proximidad ciudadana que permitan a través de la 
participación social la concientización de la importancia del orden público. </t>
    </r>
  </si>
  <si>
    <r>
      <rPr>
        <b/>
        <sz val="10"/>
        <rFont val="Arial"/>
        <family val="2"/>
      </rPr>
      <t>Seguridad Pública Municipal-</t>
    </r>
    <r>
      <rPr>
        <sz val="10"/>
        <rFont val="Arial"/>
        <family val="2"/>
      </rPr>
      <t xml:space="preserve"> Emprender una política de seguridad pública preventiva y protección civil para proteger la integridad de las personas, salvaguardar la integridad y derechos de las personas. Construir una mejor policía con salarios dignos y mejor capacitados.  Prevenir el delito con especial atención a grupos vulnerables y promoviendo una cultura de 
paz a través de la convivencia en el espacio público. </t>
    </r>
    <r>
      <rPr>
        <b/>
        <sz val="10"/>
        <rFont val="Arial"/>
        <family val="2"/>
      </rPr>
      <t>Tránsito-</t>
    </r>
    <r>
      <rPr>
        <sz val="10"/>
        <rFont val="Arial"/>
        <family val="2"/>
      </rPr>
      <t>Crear un espacio urbano de vialidades seguras y eficientes para la circulación, por medio de la implementación de programas que, apoyados en la participación ciudadana, promuevan una gestión eficiente del flujo vial.</t>
    </r>
    <r>
      <rPr>
        <b/>
        <sz val="10"/>
        <rFont val="Arial"/>
        <family val="2"/>
      </rPr>
      <t xml:space="preserve"> Gestión Integral de Riesgos (Protección Civil)-</t>
    </r>
    <r>
      <rPr>
        <sz val="10"/>
        <rFont val="Arial"/>
        <family val="2"/>
      </rPr>
      <t xml:space="preserve">Proteger a los ciudadanos del municipio, a su patrimonio y entorno de las consecuencias de la eventualidad que representan un riesgo para la población. Consejo de Protección Civil Municipal. </t>
    </r>
  </si>
  <si>
    <t>Las coordinaciones de la Dirección de Seguridad Pública mantienen un buen funcionamiento administrativo y/o operativo.</t>
  </si>
  <si>
    <t>Período: 01 de Enero al 31 de Diciembre del 2020</t>
  </si>
  <si>
    <t xml:space="preserve">En 2020 se logra al menos el 10% de disminución en la incidencia de delitos del fuero común comparado con el año anterior ejerciendo el presupuesto </t>
  </si>
  <si>
    <t>En 2020 se realiza la entrega uniformes con accesorios al personal de policía y tránsito</t>
  </si>
  <si>
    <r>
      <t>En el 2020,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3</t>
    </r>
    <r>
      <rPr>
        <b/>
        <sz val="10"/>
        <rFont val="Arial"/>
        <family val="2"/>
      </rPr>
      <t>4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elementos de Policía y Tránsito acreditan el examen de control y confianza en Gobierno del Estado.</t>
    </r>
  </si>
  <si>
    <t xml:space="preserve">En 2020 se realizan 14 rondines diarios a 44 plazas públicas del municipio. </t>
  </si>
  <si>
    <t>Periodo: 01 Enero al 31 Diciembre del 2020</t>
  </si>
  <si>
    <t>PROGRAMA: ASUNTOS DE ORDEN PÚBLICO Y SEGURIDAD</t>
  </si>
  <si>
    <t>PROGRAMA:  ASUNTOS DE ORDEN PÚBLICO Y SEGURIDAD</t>
  </si>
  <si>
    <t>Periodo: del 1 de enero al 31 de diciembre de 2020</t>
  </si>
  <si>
    <t>Dirección de Seguridad Pública</t>
  </si>
  <si>
    <t>1. Se disminuye la incidencia de delitos en 2020 en un 10% con respecto al año anterior.</t>
  </si>
  <si>
    <t>Periodo: 01 de Enero al 31 de Diciembre del 2023</t>
  </si>
  <si>
    <t>En 2023 se ejerce adecuadamente el presupuesto programado de la Dirección de Prevención y Seguridad Ciudadana.</t>
  </si>
  <si>
    <t>En el 2023 se ejerce adecuadamente el gasto operativo y administrativo de la Dirección de Seguridad Pública.</t>
  </si>
  <si>
    <t>En el 2023 se ejerce adecuadamente el gasto operativo y administrativo de la Coordinación de Vialidad y Tránsito.</t>
  </si>
  <si>
    <t>En el año 2023 se ejerce adecuadamente el presupuesto programado para la Coordinación de Bomberos.</t>
  </si>
  <si>
    <t>En el año 2023 se ejerce el presupuesto programado  para el funcionamiento de la coordinación de Protección Civil.</t>
  </si>
  <si>
    <t>FRANCISCO ALBERTO GARZA SIFUENTES</t>
  </si>
  <si>
    <t>42,260 habitantes del municipio de San Juan de Sabinas</t>
  </si>
  <si>
    <t>Finalidad</t>
  </si>
  <si>
    <t>coordinacion de proteccion civil</t>
  </si>
  <si>
    <t>coordinacion de bomberos</t>
  </si>
  <si>
    <t>coordinacion de vialidad y transito</t>
  </si>
  <si>
    <t xml:space="preserve">Administrativo-Operativo y Prevencion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</si>
</sst>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.5"/>
      <name val="Arial"/>
      <family val="2"/>
    </font>
    <font>
      <strike/>
      <sz val="10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517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Fill="1"/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3" fillId="0" borderId="0" xfId="0" applyFont="1"/>
    <xf numFmtId="0" fontId="7" fillId="2" borderId="0" xfId="0" applyFont="1" applyFill="1"/>
    <xf numFmtId="0" fontId="0" fillId="2" borderId="3" xfId="0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15" xfId="0" applyFill="1" applyBorder="1" applyAlignment="1"/>
    <xf numFmtId="0" fontId="7" fillId="2" borderId="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Fill="1" applyBorder="1" applyAlignment="1">
      <alignment vertical="center" wrapText="1"/>
    </xf>
    <xf numFmtId="44" fontId="0" fillId="0" borderId="0" xfId="1" applyFont="1"/>
    <xf numFmtId="44" fontId="0" fillId="0" borderId="0" xfId="0" applyNumberFormat="1"/>
    <xf numFmtId="0" fontId="18" fillId="0" borderId="0" xfId="0" applyFont="1"/>
    <xf numFmtId="0" fontId="1" fillId="0" borderId="0" xfId="0" applyFont="1"/>
    <xf numFmtId="44" fontId="0" fillId="2" borderId="12" xfId="1" applyFont="1" applyFill="1" applyBorder="1" applyAlignment="1">
      <alignment vertical="center"/>
    </xf>
    <xf numFmtId="44" fontId="0" fillId="2" borderId="13" xfId="1" applyFont="1" applyFill="1" applyBorder="1" applyAlignment="1">
      <alignment vertical="center"/>
    </xf>
    <xf numFmtId="44" fontId="0" fillId="2" borderId="14" xfId="1" applyFont="1" applyFill="1" applyBorder="1" applyAlignment="1">
      <alignment vertical="center"/>
    </xf>
    <xf numFmtId="44" fontId="0" fillId="2" borderId="1" xfId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7" fillId="0" borderId="1" xfId="3" applyFill="1" applyBorder="1"/>
    <xf numFmtId="10" fontId="0" fillId="0" borderId="0" xfId="2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10" fontId="7" fillId="0" borderId="0" xfId="3" applyNumberForma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wrapText="1"/>
    </xf>
    <xf numFmtId="3" fontId="3" fillId="2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44" fontId="0" fillId="0" borderId="1" xfId="1" applyFont="1" applyFill="1" applyBorder="1"/>
    <xf numFmtId="44" fontId="0" fillId="0" borderId="0" xfId="0" applyNumberFormat="1" applyFill="1"/>
    <xf numFmtId="10" fontId="7" fillId="0" borderId="1" xfId="3" applyNumberFormat="1" applyFill="1" applyBorder="1" applyAlignment="1">
      <alignment horizontal="center"/>
    </xf>
    <xf numFmtId="44" fontId="0" fillId="0" borderId="1" xfId="4" applyFont="1" applyFill="1" applyBorder="1" applyAlignment="1">
      <alignment horizontal="center"/>
    </xf>
    <xf numFmtId="10" fontId="7" fillId="0" borderId="1" xfId="3" applyNumberFormat="1" applyFill="1" applyBorder="1" applyAlignment="1"/>
    <xf numFmtId="4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44" fontId="0" fillId="0" borderId="1" xfId="4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4" fontId="1" fillId="0" borderId="1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2" borderId="2" xfId="4" applyFont="1" applyFill="1" applyBorder="1" applyAlignment="1">
      <alignment horizontal="center" vertical="center" wrapText="1"/>
    </xf>
    <xf numFmtId="44" fontId="0" fillId="0" borderId="0" xfId="1" applyFont="1" applyFill="1"/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44" fontId="17" fillId="2" borderId="9" xfId="0" applyNumberFormat="1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44" fontId="17" fillId="2" borderId="9" xfId="1" applyFont="1" applyFill="1" applyBorder="1" applyAlignment="1">
      <alignment horizontal="center" vertical="center" wrapText="1"/>
    </xf>
    <xf numFmtId="44" fontId="17" fillId="2" borderId="10" xfId="1" applyFont="1" applyFill="1" applyBorder="1" applyAlignment="1">
      <alignment horizontal="center" vertical="center" wrapText="1"/>
    </xf>
    <xf numFmtId="44" fontId="17" fillId="2" borderId="11" xfId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4" fillId="2" borderId="4" xfId="3" applyFont="1" applyFill="1" applyBorder="1" applyAlignment="1">
      <alignment horizontal="right" vertical="center"/>
    </xf>
    <xf numFmtId="0" fontId="4" fillId="2" borderId="0" xfId="3" applyFont="1" applyFill="1" applyBorder="1" applyAlignment="1">
      <alignment horizontal="right" vertical="center"/>
    </xf>
    <xf numFmtId="0" fontId="4" fillId="2" borderId="5" xfId="3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/>
    </xf>
    <xf numFmtId="44" fontId="0" fillId="2" borderId="9" xfId="1" applyFont="1" applyFill="1" applyBorder="1" applyAlignment="1">
      <alignment horizontal="right" vertical="center"/>
    </xf>
    <xf numFmtId="44" fontId="0" fillId="2" borderId="10" xfId="1" applyFont="1" applyFill="1" applyBorder="1" applyAlignment="1">
      <alignment horizontal="right" vertical="center"/>
    </xf>
    <xf numFmtId="44" fontId="0" fillId="2" borderId="11" xfId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44" fontId="0" fillId="2" borderId="1" xfId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44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9" xfId="1" applyFont="1" applyFill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 applyAlignme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4" fontId="7" fillId="2" borderId="6" xfId="0" applyNumberFormat="1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44" fontId="17" fillId="0" borderId="6" xfId="1" applyFont="1" applyFill="1" applyBorder="1" applyAlignment="1">
      <alignment vertical="center" wrapText="1"/>
    </xf>
    <xf numFmtId="44" fontId="17" fillId="0" borderId="7" xfId="1" applyFont="1" applyFill="1" applyBorder="1" applyAlignment="1">
      <alignment vertical="center" wrapText="1"/>
    </xf>
    <xf numFmtId="44" fontId="17" fillId="0" borderId="8" xfId="1" applyFont="1" applyFill="1" applyBorder="1" applyAlignment="1">
      <alignment vertical="center" wrapText="1"/>
    </xf>
    <xf numFmtId="44" fontId="17" fillId="0" borderId="12" xfId="1" applyFont="1" applyFill="1" applyBorder="1" applyAlignment="1">
      <alignment vertical="center" wrapText="1"/>
    </xf>
    <xf numFmtId="44" fontId="17" fillId="0" borderId="13" xfId="1" applyFont="1" applyFill="1" applyBorder="1" applyAlignment="1">
      <alignment vertical="center" wrapText="1"/>
    </xf>
    <xf numFmtId="44" fontId="17" fillId="0" borderId="14" xfId="1" applyFont="1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44" fontId="0" fillId="0" borderId="9" xfId="4" applyFont="1" applyFill="1" applyBorder="1" applyAlignment="1">
      <alignment horizontal="center"/>
    </xf>
    <xf numFmtId="44" fontId="0" fillId="0" borderId="11" xfId="4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10" fontId="7" fillId="0" borderId="9" xfId="3" applyNumberFormat="1" applyFill="1" applyBorder="1" applyAlignment="1">
      <alignment horizontal="center"/>
    </xf>
    <xf numFmtId="10" fontId="7" fillId="0" borderId="11" xfId="3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4" fontId="7" fillId="0" borderId="9" xfId="4" applyFont="1" applyFill="1" applyBorder="1" applyAlignment="1">
      <alignment horizontal="center"/>
    </xf>
    <xf numFmtId="44" fontId="7" fillId="0" borderId="11" xfId="4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44" fontId="7" fillId="0" borderId="9" xfId="4" applyFont="1" applyBorder="1" applyAlignment="1">
      <alignment horizontal="center" vertical="center"/>
    </xf>
    <xf numFmtId="44" fontId="7" fillId="0" borderId="11" xfId="4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0" fillId="0" borderId="15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9" fontId="0" fillId="0" borderId="9" xfId="2" applyFont="1" applyFill="1" applyBorder="1" applyAlignment="1">
      <alignment horizontal="center" vertical="center" wrapText="1"/>
    </xf>
    <xf numFmtId="9" fontId="0" fillId="0" borderId="11" xfId="2" applyFont="1" applyFill="1" applyBorder="1" applyAlignment="1">
      <alignment horizontal="center" vertical="center" wrapText="1"/>
    </xf>
    <xf numFmtId="44" fontId="1" fillId="0" borderId="9" xfId="4" applyFont="1" applyFill="1" applyBorder="1" applyAlignment="1">
      <alignment horizontal="center"/>
    </xf>
    <xf numFmtId="44" fontId="1" fillId="0" borderId="11" xfId="4" applyFont="1" applyFill="1" applyBorder="1" applyAlignment="1">
      <alignment horizontal="center"/>
    </xf>
    <xf numFmtId="44" fontId="1" fillId="0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44" fontId="3" fillId="0" borderId="9" xfId="1" applyFont="1" applyFill="1" applyBorder="1" applyAlignment="1">
      <alignment horizontal="right"/>
    </xf>
    <xf numFmtId="44" fontId="3" fillId="0" borderId="10" xfId="1" applyFont="1" applyFill="1" applyBorder="1" applyAlignment="1">
      <alignment horizontal="right"/>
    </xf>
    <xf numFmtId="44" fontId="3" fillId="0" borderId="11" xfId="1" applyFont="1" applyFill="1" applyBorder="1" applyAlignment="1">
      <alignment horizontal="right"/>
    </xf>
    <xf numFmtId="4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44" fontId="0" fillId="0" borderId="9" xfId="0" applyNumberFormat="1" applyFill="1" applyBorder="1" applyAlignment="1">
      <alignment horizontal="center"/>
    </xf>
    <xf numFmtId="44" fontId="0" fillId="0" borderId="10" xfId="0" applyNumberFormat="1" applyFill="1" applyBorder="1" applyAlignment="1">
      <alignment horizontal="center"/>
    </xf>
    <xf numFmtId="44" fontId="0" fillId="0" borderId="11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4" fontId="17" fillId="2" borderId="6" xfId="1" applyFont="1" applyFill="1" applyBorder="1" applyAlignment="1">
      <alignment vertical="center" wrapText="1"/>
    </xf>
    <xf numFmtId="44" fontId="17" fillId="2" borderId="7" xfId="1" applyFont="1" applyFill="1" applyBorder="1" applyAlignment="1">
      <alignment vertical="center" wrapText="1"/>
    </xf>
    <xf numFmtId="44" fontId="17" fillId="2" borderId="8" xfId="1" applyFont="1" applyFill="1" applyBorder="1" applyAlignment="1">
      <alignment vertical="center" wrapText="1"/>
    </xf>
    <xf numFmtId="44" fontId="17" fillId="2" borderId="12" xfId="1" applyFont="1" applyFill="1" applyBorder="1" applyAlignment="1">
      <alignment vertical="center" wrapText="1"/>
    </xf>
    <xf numFmtId="44" fontId="17" fillId="2" borderId="13" xfId="1" applyFont="1" applyFill="1" applyBorder="1" applyAlignment="1">
      <alignment vertical="center" wrapText="1"/>
    </xf>
    <xf numFmtId="44" fontId="17" fillId="2" borderId="14" xfId="1" applyFont="1" applyFill="1" applyBorder="1" applyAlignment="1">
      <alignment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10" fontId="0" fillId="2" borderId="9" xfId="2" applyNumberFormat="1" applyFont="1" applyFill="1" applyBorder="1" applyAlignment="1">
      <alignment horizontal="center" vertical="center" wrapText="1"/>
    </xf>
    <xf numFmtId="10" fontId="0" fillId="2" borderId="11" xfId="2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44" fontId="0" fillId="2" borderId="9" xfId="0" applyNumberForma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44" fontId="2" fillId="0" borderId="9" xfId="4" applyFont="1" applyFill="1" applyBorder="1" applyAlignment="1">
      <alignment horizontal="center" vertical="center"/>
    </xf>
    <xf numFmtId="44" fontId="2" fillId="0" borderId="11" xfId="4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4" fontId="0" fillId="0" borderId="9" xfId="4" applyFont="1" applyFill="1" applyBorder="1" applyAlignment="1">
      <alignment horizontal="center" vertical="center"/>
    </xf>
    <xf numFmtId="44" fontId="0" fillId="0" borderId="11" xfId="4" applyFont="1" applyFill="1" applyBorder="1" applyAlignment="1">
      <alignment horizontal="center" vertical="center"/>
    </xf>
    <xf numFmtId="44" fontId="7" fillId="0" borderId="9" xfId="4" applyFont="1" applyFill="1" applyBorder="1" applyAlignment="1">
      <alignment horizontal="center" vertical="center"/>
    </xf>
    <xf numFmtId="44" fontId="7" fillId="0" borderId="11" xfId="4" applyFont="1" applyFill="1" applyBorder="1" applyAlignment="1">
      <alignment horizontal="center" vertical="center"/>
    </xf>
    <xf numFmtId="14" fontId="7" fillId="0" borderId="9" xfId="3" applyNumberFormat="1" applyFill="1" applyBorder="1" applyAlignment="1">
      <alignment horizontal="center" vertical="center" wrapText="1"/>
    </xf>
    <xf numFmtId="14" fontId="7" fillId="0" borderId="10" xfId="3" applyNumberFormat="1" applyFill="1" applyBorder="1" applyAlignment="1">
      <alignment horizontal="center" vertical="center" wrapText="1"/>
    </xf>
    <xf numFmtId="14" fontId="7" fillId="0" borderId="11" xfId="3" applyNumberForma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14" fontId="0" fillId="0" borderId="10" xfId="0" applyNumberForma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0" fontId="0" fillId="0" borderId="9" xfId="2" applyNumberFormat="1" applyFont="1" applyFill="1" applyBorder="1" applyAlignment="1">
      <alignment horizontal="center" vertical="center"/>
    </xf>
    <xf numFmtId="10" fontId="0" fillId="0" borderId="11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7" fillId="0" borderId="8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12" xfId="3" applyFont="1" applyFill="1" applyBorder="1" applyAlignment="1">
      <alignment horizontal="left" vertical="center" wrapText="1"/>
    </xf>
    <xf numFmtId="0" fontId="7" fillId="0" borderId="13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Moneda" xfId="1" builtinId="4"/>
    <cellStyle name="Moneda 2" xfId="4"/>
    <cellStyle name="Normal" xfId="0" builtinId="0"/>
    <cellStyle name="Normal 2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83387</xdr:rowOff>
    </xdr:from>
    <xdr:to>
      <xdr:col>2</xdr:col>
      <xdr:colOff>117894</xdr:colOff>
      <xdr:row>6</xdr:row>
      <xdr:rowOff>117725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87"/>
          <a:ext cx="2600815" cy="1329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58756</xdr:rowOff>
    </xdr:from>
    <xdr:to>
      <xdr:col>2</xdr:col>
      <xdr:colOff>752475</xdr:colOff>
      <xdr:row>7</xdr:row>
      <xdr:rowOff>123264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58756"/>
          <a:ext cx="3195358" cy="1559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0</xdr:col>
      <xdr:colOff>1247775</xdr:colOff>
      <xdr:row>7</xdr:row>
      <xdr:rowOff>59508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4"/>
          <a:ext cx="1247775" cy="15073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47624</xdr:rowOff>
    </xdr:from>
    <xdr:to>
      <xdr:col>2</xdr:col>
      <xdr:colOff>476250</xdr:colOff>
      <xdr:row>7</xdr:row>
      <xdr:rowOff>84678</xdr:rowOff>
    </xdr:to>
    <xdr:pic>
      <xdr:nvPicPr>
        <xdr:cNvPr id="3" name="1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4"/>
          <a:ext cx="2952750" cy="15324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2</xdr:col>
      <xdr:colOff>299085</xdr:colOff>
      <xdr:row>7</xdr:row>
      <xdr:rowOff>104775</xdr:rowOff>
    </xdr:to>
    <xdr:pic>
      <xdr:nvPicPr>
        <xdr:cNvPr id="2" name="1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3175635" cy="1514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438150</xdr:colOff>
      <xdr:row>0</xdr:row>
      <xdr:rowOff>0</xdr:rowOff>
    </xdr:from>
    <xdr:to>
      <xdr:col>17</xdr:col>
      <xdr:colOff>934085</xdr:colOff>
      <xdr:row>7</xdr:row>
      <xdr:rowOff>66675</xdr:rowOff>
    </xdr:to>
    <xdr:pic>
      <xdr:nvPicPr>
        <xdr:cNvPr id="3" name="2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0"/>
          <a:ext cx="3086735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zoomScale="89" zoomScaleNormal="89" workbookViewId="0">
      <selection activeCell="A3" sqref="A3:R3"/>
    </sheetView>
  </sheetViews>
  <sheetFormatPr baseColWidth="10" defaultColWidth="11.42578125" defaultRowHeight="12.75" x14ac:dyDescent="0.2"/>
  <cols>
    <col min="1" max="1" width="29.42578125" style="1" customWidth="1"/>
    <col min="2" max="2" width="7.85546875" style="1" customWidth="1"/>
    <col min="3" max="3" width="11.42578125" style="1"/>
    <col min="4" max="4" width="15.5703125" style="1" customWidth="1"/>
    <col min="5" max="5" width="16.85546875" style="1" customWidth="1"/>
    <col min="6" max="6" width="5.140625" style="1" customWidth="1"/>
    <col min="7" max="7" width="4.7109375" style="1" customWidth="1"/>
    <col min="8" max="8" width="7.42578125" style="1" customWidth="1"/>
    <col min="9" max="9" width="4.7109375" style="1" customWidth="1"/>
    <col min="10" max="10" width="8.28515625" style="1" customWidth="1"/>
    <col min="11" max="11" width="4.28515625" style="1" customWidth="1"/>
    <col min="12" max="12" width="4.140625" style="1" customWidth="1"/>
    <col min="13" max="13" width="5.140625" style="1" customWidth="1"/>
    <col min="14" max="14" width="4.5703125" style="1" customWidth="1"/>
    <col min="15" max="15" width="4.7109375" style="1" customWidth="1"/>
    <col min="16" max="16" width="5.140625" style="1" customWidth="1"/>
    <col min="17" max="17" width="4.140625" style="1" customWidth="1"/>
    <col min="18" max="18" width="11.42578125" style="1"/>
    <col min="19" max="19" width="1.85546875" style="1" customWidth="1"/>
    <col min="20" max="16384" width="11.42578125" style="1"/>
  </cols>
  <sheetData>
    <row r="1" spans="1:18" x14ac:dyDescent="0.2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</row>
    <row r="2" spans="1:18" ht="23.25" x14ac:dyDescent="0.2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18" ht="18" x14ac:dyDescent="0.2">
      <c r="A3" s="148" t="s">
        <v>289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50"/>
    </row>
    <row r="4" spans="1:18" ht="18" x14ac:dyDescent="0.2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50"/>
    </row>
    <row r="5" spans="1:18" ht="18" x14ac:dyDescent="0.2">
      <c r="A5" s="152" t="s">
        <v>290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5"/>
    </row>
    <row r="7" spans="1:18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5"/>
    </row>
    <row r="8" spans="1:18" x14ac:dyDescent="0.2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5" t="s">
        <v>2</v>
      </c>
    </row>
    <row r="9" spans="1:18" x14ac:dyDescent="0.2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6"/>
    </row>
    <row r="10" spans="1:18" x14ac:dyDescent="0.2">
      <c r="A10" s="151" t="s">
        <v>3</v>
      </c>
      <c r="B10" s="151" t="s">
        <v>291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</row>
    <row r="11" spans="1:18" x14ac:dyDescent="0.2">
      <c r="A11" s="151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</row>
    <row r="12" spans="1:18" ht="40.5" customHeight="1" x14ac:dyDescent="0.2">
      <c r="A12" s="48" t="s">
        <v>4</v>
      </c>
      <c r="B12" s="147" t="s">
        <v>219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36" customHeight="1" x14ac:dyDescent="0.2">
      <c r="A13" s="48" t="s">
        <v>5</v>
      </c>
      <c r="B13" s="140" t="s">
        <v>291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18" ht="59.25" customHeight="1" x14ac:dyDescent="0.2">
      <c r="A14" s="162" t="s">
        <v>6</v>
      </c>
      <c r="B14" s="162"/>
      <c r="C14" s="162"/>
      <c r="D14" s="162"/>
      <c r="E14" s="162"/>
      <c r="F14" s="162" t="s">
        <v>7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1:18" ht="12.75" customHeight="1" x14ac:dyDescent="0.2">
      <c r="A15" s="163" t="s">
        <v>8</v>
      </c>
      <c r="B15" s="164"/>
      <c r="C15" s="164"/>
      <c r="D15" s="164"/>
      <c r="E15" s="165"/>
      <c r="F15" s="163" t="s">
        <v>9</v>
      </c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5"/>
    </row>
    <row r="16" spans="1:18" x14ac:dyDescent="0.2">
      <c r="A16" s="158" t="s">
        <v>10</v>
      </c>
      <c r="B16" s="99"/>
      <c r="C16" s="99"/>
      <c r="D16" s="99"/>
      <c r="E16" s="36">
        <v>396265.68</v>
      </c>
      <c r="F16" s="166" t="s">
        <v>11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61">
        <v>11854800.66</v>
      </c>
      <c r="Q16" s="167"/>
      <c r="R16" s="167"/>
    </row>
    <row r="17" spans="1:18" x14ac:dyDescent="0.2">
      <c r="A17" s="135" t="s">
        <v>12</v>
      </c>
      <c r="B17" s="135"/>
      <c r="C17" s="135"/>
      <c r="D17" s="136"/>
      <c r="E17" s="36">
        <v>450000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59"/>
      <c r="Q17" s="160"/>
      <c r="R17" s="161"/>
    </row>
    <row r="18" spans="1:18" x14ac:dyDescent="0.2">
      <c r="A18" s="98"/>
      <c r="B18" s="99"/>
      <c r="C18" s="99"/>
      <c r="D18" s="99"/>
      <c r="E18" s="1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1"/>
      <c r="Q18" s="102"/>
      <c r="R18" s="103"/>
    </row>
    <row r="19" spans="1:18" x14ac:dyDescent="0.2">
      <c r="A19" s="98"/>
      <c r="B19" s="99"/>
      <c r="C19" s="99"/>
      <c r="D19" s="99"/>
      <c r="E19" s="1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102"/>
      <c r="R19" s="103"/>
    </row>
    <row r="20" spans="1:18" x14ac:dyDescent="0.2">
      <c r="A20" s="98"/>
      <c r="B20" s="99"/>
      <c r="C20" s="99"/>
      <c r="D20" s="99"/>
      <c r="E20" s="1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1"/>
      <c r="Q20" s="102"/>
      <c r="R20" s="103"/>
    </row>
    <row r="21" spans="1:18" x14ac:dyDescent="0.2">
      <c r="A21" s="98"/>
      <c r="B21" s="99"/>
      <c r="C21" s="99"/>
      <c r="D21" s="99"/>
      <c r="E21" s="1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/>
      <c r="Q21" s="102"/>
      <c r="R21" s="103"/>
    </row>
    <row r="22" spans="1:18" x14ac:dyDescent="0.2">
      <c r="A22" s="98"/>
      <c r="B22" s="99"/>
      <c r="C22" s="99"/>
      <c r="D22" s="99"/>
      <c r="E22" s="1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  <c r="Q22" s="102"/>
      <c r="R22" s="103"/>
    </row>
    <row r="23" spans="1:18" x14ac:dyDescent="0.2">
      <c r="A23" s="98"/>
      <c r="B23" s="99"/>
      <c r="C23" s="99"/>
      <c r="D23" s="99"/>
      <c r="E23" s="1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Q23" s="102"/>
      <c r="R23" s="103"/>
    </row>
    <row r="24" spans="1:18" x14ac:dyDescent="0.2">
      <c r="A24" s="98"/>
      <c r="B24" s="99"/>
      <c r="C24" s="99"/>
      <c r="D24" s="99"/>
      <c r="E24" s="1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02"/>
      <c r="R24" s="103"/>
    </row>
    <row r="25" spans="1:18" x14ac:dyDescent="0.2">
      <c r="A25" s="104"/>
      <c r="B25" s="105"/>
      <c r="C25" s="105"/>
      <c r="D25" s="105"/>
      <c r="E25" s="13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/>
      <c r="Q25" s="102"/>
      <c r="R25" s="103"/>
    </row>
    <row r="26" spans="1:18" ht="12.75" customHeight="1" x14ac:dyDescent="0.2">
      <c r="A26" s="106"/>
      <c r="B26" s="90"/>
      <c r="C26" s="90"/>
      <c r="D26" s="108"/>
      <c r="E26" s="109"/>
      <c r="F26" s="90" t="s">
        <v>13</v>
      </c>
      <c r="G26" s="90"/>
      <c r="H26" s="90"/>
      <c r="I26" s="90"/>
      <c r="J26" s="90"/>
      <c r="K26" s="90"/>
      <c r="L26" s="90"/>
      <c r="M26" s="90"/>
      <c r="N26" s="90"/>
      <c r="O26" s="90"/>
      <c r="P26" s="92">
        <f>SUM(E16:E25, P16:R25)</f>
        <v>12701066.34</v>
      </c>
      <c r="Q26" s="93"/>
      <c r="R26" s="94"/>
    </row>
    <row r="27" spans="1:18" ht="30" customHeight="1" x14ac:dyDescent="0.2">
      <c r="A27" s="107"/>
      <c r="B27" s="91"/>
      <c r="C27" s="91"/>
      <c r="D27" s="110"/>
      <c r="E27" s="11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5"/>
      <c r="Q27" s="96"/>
      <c r="R27" s="97"/>
    </row>
    <row r="30" spans="1:18" x14ac:dyDescent="0.2">
      <c r="A30" s="12"/>
      <c r="B30" s="112" t="s">
        <v>14</v>
      </c>
      <c r="C30" s="112"/>
      <c r="D30" s="112"/>
      <c r="E30" s="112" t="s">
        <v>15</v>
      </c>
      <c r="F30" s="112"/>
      <c r="G30" s="112"/>
      <c r="H30" s="112"/>
      <c r="I30" s="112"/>
      <c r="J30" s="112"/>
      <c r="K30" s="112"/>
      <c r="L30" s="112" t="s">
        <v>16</v>
      </c>
      <c r="M30" s="112"/>
      <c r="N30" s="112"/>
      <c r="O30" s="112"/>
      <c r="P30" s="112"/>
      <c r="Q30" s="112"/>
      <c r="R30" s="112"/>
    </row>
    <row r="31" spans="1:18" ht="12.75" customHeight="1" x14ac:dyDescent="0.2">
      <c r="B31" s="133"/>
      <c r="C31" s="133"/>
      <c r="D31" s="133"/>
      <c r="E31" s="134"/>
      <c r="F31" s="135"/>
      <c r="G31" s="135"/>
      <c r="H31" s="135"/>
      <c r="I31" s="135"/>
      <c r="J31" s="135"/>
      <c r="K31" s="136"/>
      <c r="L31" s="127"/>
      <c r="M31" s="128"/>
      <c r="N31" s="128"/>
      <c r="O31" s="128"/>
      <c r="P31" s="128"/>
      <c r="Q31" s="128"/>
      <c r="R31" s="129"/>
    </row>
    <row r="32" spans="1:18" ht="12.75" customHeight="1" x14ac:dyDescent="0.2">
      <c r="B32" s="133"/>
      <c r="C32" s="133"/>
      <c r="D32" s="133"/>
      <c r="E32" s="134"/>
      <c r="F32" s="135"/>
      <c r="G32" s="135"/>
      <c r="H32" s="135"/>
      <c r="I32" s="135"/>
      <c r="J32" s="135"/>
      <c r="K32" s="136"/>
      <c r="L32" s="127"/>
      <c r="M32" s="128"/>
      <c r="N32" s="128"/>
      <c r="O32" s="128"/>
      <c r="P32" s="128"/>
      <c r="Q32" s="128"/>
      <c r="R32" s="129"/>
    </row>
    <row r="33" spans="2:18" ht="15" x14ac:dyDescent="0.2">
      <c r="B33" s="133"/>
      <c r="C33" s="133"/>
      <c r="D33" s="133"/>
      <c r="E33" s="134"/>
      <c r="F33" s="135"/>
      <c r="G33" s="135"/>
      <c r="H33" s="135"/>
      <c r="I33" s="135"/>
      <c r="J33" s="135"/>
      <c r="K33" s="136"/>
      <c r="L33" s="127"/>
      <c r="M33" s="128"/>
      <c r="N33" s="128"/>
      <c r="O33" s="128"/>
      <c r="P33" s="128"/>
      <c r="Q33" s="128"/>
      <c r="R33" s="129"/>
    </row>
    <row r="34" spans="2:18" x14ac:dyDescent="0.2">
      <c r="B34" s="133"/>
      <c r="C34" s="133"/>
      <c r="D34" s="133"/>
      <c r="E34" s="134"/>
      <c r="F34" s="135"/>
      <c r="G34" s="135"/>
      <c r="H34" s="135"/>
      <c r="I34" s="135"/>
      <c r="J34" s="135"/>
      <c r="K34" s="136"/>
      <c r="L34" s="33"/>
      <c r="M34" s="34"/>
      <c r="N34" s="34"/>
      <c r="O34" s="34"/>
      <c r="P34" s="34"/>
      <c r="Q34" s="34"/>
      <c r="R34" s="35"/>
    </row>
    <row r="35" spans="2:18" x14ac:dyDescent="0.2">
      <c r="B35" s="130"/>
      <c r="C35" s="131"/>
      <c r="D35" s="132"/>
      <c r="E35" s="130"/>
      <c r="F35" s="131"/>
      <c r="G35" s="131"/>
      <c r="H35" s="131"/>
      <c r="I35" s="131"/>
      <c r="J35" s="131"/>
      <c r="K35" s="132"/>
      <c r="L35" s="130"/>
      <c r="M35" s="131"/>
      <c r="N35" s="131"/>
      <c r="O35" s="131"/>
      <c r="P35" s="131"/>
      <c r="Q35" s="131"/>
      <c r="R35" s="132"/>
    </row>
    <row r="36" spans="2:18" ht="15" x14ac:dyDescent="0.2">
      <c r="I36" s="112" t="s">
        <v>17</v>
      </c>
      <c r="J36" s="112"/>
      <c r="K36" s="112"/>
      <c r="L36" s="113">
        <f>SUM(L31:R35)</f>
        <v>0</v>
      </c>
      <c r="M36" s="114"/>
      <c r="N36" s="114"/>
      <c r="O36" s="114"/>
      <c r="P36" s="114"/>
      <c r="Q36" s="114"/>
      <c r="R36" s="115"/>
    </row>
    <row r="40" spans="2:18" ht="12.75" customHeight="1" x14ac:dyDescent="0.2">
      <c r="G40" s="116" t="s">
        <v>18</v>
      </c>
      <c r="H40" s="117"/>
      <c r="I40" s="117"/>
      <c r="J40" s="117"/>
      <c r="K40" s="118"/>
      <c r="L40" s="122" t="s">
        <v>19</v>
      </c>
      <c r="M40" s="105"/>
      <c r="N40" s="105"/>
      <c r="O40" s="105"/>
      <c r="P40" s="105"/>
      <c r="Q40" s="105"/>
      <c r="R40" s="123"/>
    </row>
    <row r="41" spans="2:18" x14ac:dyDescent="0.2">
      <c r="G41" s="119"/>
      <c r="H41" s="120"/>
      <c r="I41" s="120"/>
      <c r="J41" s="120"/>
      <c r="K41" s="121"/>
      <c r="L41" s="124"/>
      <c r="M41" s="125"/>
      <c r="N41" s="125"/>
      <c r="O41" s="125"/>
      <c r="P41" s="125"/>
      <c r="Q41" s="125"/>
      <c r="R41" s="126"/>
    </row>
    <row r="42" spans="2:18" x14ac:dyDescent="0.2">
      <c r="G42" s="15"/>
    </row>
  </sheetData>
  <mergeCells count="71">
    <mergeCell ref="F18:O18"/>
    <mergeCell ref="P18:R18"/>
    <mergeCell ref="A19:D19"/>
    <mergeCell ref="F19:O19"/>
    <mergeCell ref="P19:R19"/>
    <mergeCell ref="A18:D18"/>
    <mergeCell ref="A16:D16"/>
    <mergeCell ref="F17:O17"/>
    <mergeCell ref="P17:R17"/>
    <mergeCell ref="A14:E14"/>
    <mergeCell ref="F14:R14"/>
    <mergeCell ref="A15:E15"/>
    <mergeCell ref="F15:R15"/>
    <mergeCell ref="F16:O16"/>
    <mergeCell ref="P16:R16"/>
    <mergeCell ref="A17:D17"/>
    <mergeCell ref="A1:R1"/>
    <mergeCell ref="B13:R13"/>
    <mergeCell ref="A8:Q9"/>
    <mergeCell ref="R8:R9"/>
    <mergeCell ref="B12:R12"/>
    <mergeCell ref="A3:R3"/>
    <mergeCell ref="A4:R4"/>
    <mergeCell ref="B10:Q11"/>
    <mergeCell ref="A10:A11"/>
    <mergeCell ref="R10:R11"/>
    <mergeCell ref="A5:R5"/>
    <mergeCell ref="A2:R2"/>
    <mergeCell ref="L30:R30"/>
    <mergeCell ref="B30:D30"/>
    <mergeCell ref="E30:K30"/>
    <mergeCell ref="B31:D31"/>
    <mergeCell ref="B32:D32"/>
    <mergeCell ref="B34:D34"/>
    <mergeCell ref="B35:D35"/>
    <mergeCell ref="E31:K31"/>
    <mergeCell ref="E32:K32"/>
    <mergeCell ref="E33:K33"/>
    <mergeCell ref="E34:K34"/>
    <mergeCell ref="E35:K35"/>
    <mergeCell ref="B33:D33"/>
    <mergeCell ref="I36:K36"/>
    <mergeCell ref="L36:R36"/>
    <mergeCell ref="G40:K41"/>
    <mergeCell ref="L40:R41"/>
    <mergeCell ref="L31:R31"/>
    <mergeCell ref="L32:R32"/>
    <mergeCell ref="L33:R33"/>
    <mergeCell ref="L35:R35"/>
    <mergeCell ref="A20:D20"/>
    <mergeCell ref="F20:O20"/>
    <mergeCell ref="P20:R20"/>
    <mergeCell ref="A21:D21"/>
    <mergeCell ref="F21:O21"/>
    <mergeCell ref="P21:R21"/>
    <mergeCell ref="A22:D22"/>
    <mergeCell ref="F22:O22"/>
    <mergeCell ref="P22:R22"/>
    <mergeCell ref="A23:D23"/>
    <mergeCell ref="F23:O23"/>
    <mergeCell ref="P23:R23"/>
    <mergeCell ref="F26:O27"/>
    <mergeCell ref="P26:R27"/>
    <mergeCell ref="A24:D24"/>
    <mergeCell ref="F24:O24"/>
    <mergeCell ref="P24:R24"/>
    <mergeCell ref="A25:D25"/>
    <mergeCell ref="F25:O25"/>
    <mergeCell ref="P25:R25"/>
    <mergeCell ref="A26:C27"/>
    <mergeCell ref="D26:E27"/>
  </mergeCells>
  <phoneticPr fontId="1" type="noConversion"/>
  <printOptions horizontalCentered="1"/>
  <pageMargins left="0.27559055118110198" right="0.23622047244094499" top="0.31496062992126" bottom="0.27559055118110198" header="0" footer="0"/>
  <pageSetup scale="67" orientation="portrait" horizontalDpi="4294967293" r:id="rId1"/>
  <headerFooter alignWithMargins="0">
    <oddFooter>&amp;C&amp;P de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08"/>
  <sheetViews>
    <sheetView showGridLines="0" topLeftCell="A83" zoomScaleNormal="100" workbookViewId="0">
      <selection activeCell="E87" sqref="E87:K87"/>
    </sheetView>
  </sheetViews>
  <sheetFormatPr baseColWidth="10" defaultColWidth="9.140625" defaultRowHeight="12.75" x14ac:dyDescent="0.2"/>
  <cols>
    <col min="1" max="1" width="25.7109375" customWidth="1"/>
    <col min="2" max="2" width="11.42578125" customWidth="1"/>
    <col min="3" max="3" width="14.5703125" customWidth="1"/>
    <col min="4" max="4" width="16.42578125" bestFit="1" customWidth="1"/>
    <col min="5" max="5" width="20.28515625" customWidth="1"/>
    <col min="6" max="6" width="7.28515625" customWidth="1"/>
    <col min="7" max="7" width="4.7109375" customWidth="1"/>
    <col min="8" max="8" width="7.42578125" customWidth="1"/>
    <col min="9" max="9" width="7.140625" customWidth="1"/>
    <col min="10" max="10" width="7.28515625" customWidth="1"/>
    <col min="11" max="11" width="9.7109375" customWidth="1"/>
    <col min="12" max="12" width="4.140625" customWidth="1"/>
    <col min="13" max="13" width="9.42578125" customWidth="1"/>
    <col min="14" max="14" width="4.5703125" customWidth="1"/>
    <col min="15" max="15" width="9.7109375" customWidth="1"/>
    <col min="16" max="16" width="5.140625" customWidth="1"/>
    <col min="17" max="17" width="8.28515625" customWidth="1"/>
    <col min="18" max="18" width="15.42578125" customWidth="1"/>
    <col min="20" max="20" width="13.42578125" bestFit="1" customWidth="1"/>
  </cols>
  <sheetData>
    <row r="1" spans="1:18" x14ac:dyDescent="0.2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</row>
    <row r="2" spans="1:18" ht="23.25" x14ac:dyDescent="0.35">
      <c r="A2" s="255" t="s">
        <v>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/>
    </row>
    <row r="3" spans="1:18" ht="20.25" x14ac:dyDescent="0.2">
      <c r="A3" s="258" t="s">
        <v>288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18" ht="18" x14ac:dyDescent="0.25">
      <c r="A4" s="261" t="s">
        <v>20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3"/>
    </row>
    <row r="5" spans="1:18" ht="18" x14ac:dyDescent="0.25">
      <c r="A5" s="261" t="s">
        <v>282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3"/>
    </row>
    <row r="6" spans="1:18" x14ac:dyDescent="0.2">
      <c r="A6" s="26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265"/>
    </row>
    <row r="7" spans="1:18" x14ac:dyDescent="0.2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265"/>
    </row>
    <row r="8" spans="1:18" x14ac:dyDescent="0.2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265"/>
    </row>
    <row r="9" spans="1:18" x14ac:dyDescent="0.2">
      <c r="A9" s="274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6"/>
    </row>
    <row r="10" spans="1:18" s="7" customFormat="1" x14ac:dyDescent="0.2">
      <c r="A10" s="277" t="s">
        <v>21</v>
      </c>
      <c r="B10" s="279" t="s">
        <v>22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1"/>
    </row>
    <row r="11" spans="1:18" s="7" customFormat="1" x14ac:dyDescent="0.2">
      <c r="A11" s="278"/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4"/>
    </row>
    <row r="12" spans="1:18" s="7" customFormat="1" x14ac:dyDescent="0.2">
      <c r="A12" s="278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7"/>
    </row>
    <row r="13" spans="1:18" s="7" customFormat="1" x14ac:dyDescent="0.2">
      <c r="A13" s="288" t="s">
        <v>23</v>
      </c>
      <c r="B13" s="291" t="s">
        <v>24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</row>
    <row r="14" spans="1:18" s="7" customFormat="1" x14ac:dyDescent="0.2">
      <c r="A14" s="289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</row>
    <row r="15" spans="1:18" s="7" customFormat="1" x14ac:dyDescent="0.2">
      <c r="A15" s="289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</row>
    <row r="16" spans="1:18" s="7" customFormat="1" hidden="1" x14ac:dyDescent="0.2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</row>
    <row r="17" spans="1:18" s="7" customFormat="1" x14ac:dyDescent="0.2">
      <c r="A17" s="229" t="s">
        <v>25</v>
      </c>
      <c r="B17" s="292" t="s">
        <v>216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4"/>
    </row>
    <row r="18" spans="1:18" s="7" customFormat="1" x14ac:dyDescent="0.2">
      <c r="A18" s="230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7"/>
    </row>
    <row r="19" spans="1:18" s="7" customFormat="1" ht="33.75" customHeight="1" x14ac:dyDescent="0.2">
      <c r="A19" s="40" t="s">
        <v>26</v>
      </c>
      <c r="B19" s="313" t="s">
        <v>215</v>
      </c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5"/>
    </row>
    <row r="20" spans="1:18" s="7" customFormat="1" x14ac:dyDescent="0.2">
      <c r="A20" s="229" t="s">
        <v>27</v>
      </c>
      <c r="B20" s="231">
        <v>0</v>
      </c>
      <c r="C20" s="232"/>
      <c r="D20" s="232"/>
      <c r="E20" s="233"/>
      <c r="F20" s="237" t="s">
        <v>28</v>
      </c>
      <c r="G20" s="108"/>
      <c r="H20" s="108"/>
      <c r="I20" s="108"/>
      <c r="J20" s="108"/>
      <c r="K20" s="109"/>
      <c r="L20" s="239">
        <f>R44</f>
        <v>449999.99999999994</v>
      </c>
      <c r="M20" s="240"/>
      <c r="N20" s="240"/>
      <c r="O20" s="240"/>
      <c r="P20" s="240"/>
      <c r="Q20" s="240"/>
      <c r="R20" s="241"/>
    </row>
    <row r="21" spans="1:18" s="7" customFormat="1" x14ac:dyDescent="0.2">
      <c r="A21" s="230"/>
      <c r="B21" s="234"/>
      <c r="C21" s="235"/>
      <c r="D21" s="235"/>
      <c r="E21" s="236"/>
      <c r="F21" s="238"/>
      <c r="G21" s="110"/>
      <c r="H21" s="110"/>
      <c r="I21" s="110"/>
      <c r="J21" s="110"/>
      <c r="K21" s="111"/>
      <c r="L21" s="242"/>
      <c r="M21" s="243"/>
      <c r="N21" s="243"/>
      <c r="O21" s="243"/>
      <c r="P21" s="243"/>
      <c r="Q21" s="243"/>
      <c r="R21" s="244"/>
    </row>
    <row r="22" spans="1:18" s="7" customFormat="1" x14ac:dyDescent="0.2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9"/>
    </row>
    <row r="23" spans="1:18" s="7" customFormat="1" ht="32.25" customHeight="1" x14ac:dyDescent="0.2">
      <c r="A23" s="298" t="s">
        <v>29</v>
      </c>
      <c r="B23" s="267"/>
      <c r="C23" s="301" t="s">
        <v>218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3"/>
    </row>
    <row r="24" spans="1:18" s="7" customFormat="1" ht="65.25" customHeight="1" x14ac:dyDescent="0.2">
      <c r="A24" s="98" t="s">
        <v>30</v>
      </c>
      <c r="B24" s="300"/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10"/>
    </row>
    <row r="25" spans="1:18" s="20" customFormat="1" ht="18" customHeight="1" x14ac:dyDescent="0.2">
      <c r="A25" s="298" t="s">
        <v>31</v>
      </c>
      <c r="B25" s="267"/>
      <c r="C25" s="298" t="s">
        <v>32</v>
      </c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67"/>
    </row>
    <row r="26" spans="1:18" s="7" customFormat="1" ht="24" customHeight="1" x14ac:dyDescent="0.2">
      <c r="A26" s="266" t="s">
        <v>33</v>
      </c>
      <c r="B26" s="267"/>
      <c r="C26" s="16" t="s">
        <v>34</v>
      </c>
      <c r="D26" s="16" t="s">
        <v>35</v>
      </c>
      <c r="E26" s="16" t="s">
        <v>36</v>
      </c>
      <c r="F26" s="311" t="s">
        <v>37</v>
      </c>
      <c r="G26" s="312"/>
      <c r="H26" s="98" t="s">
        <v>38</v>
      </c>
      <c r="I26" s="99"/>
      <c r="J26" s="300"/>
      <c r="K26" s="266" t="s">
        <v>39</v>
      </c>
      <c r="L26" s="299"/>
      <c r="M26" s="267"/>
      <c r="N26" s="52"/>
      <c r="O26" s="53"/>
      <c r="P26" s="53"/>
      <c r="Q26" s="53"/>
      <c r="R26" s="54"/>
    </row>
    <row r="27" spans="1:18" s="7" customFormat="1" x14ac:dyDescent="0.2">
      <c r="A27" s="320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2"/>
    </row>
    <row r="28" spans="1:18" s="7" customFormat="1" ht="24" customHeight="1" x14ac:dyDescent="0.2">
      <c r="A28" s="298" t="s">
        <v>40</v>
      </c>
      <c r="B28" s="267"/>
      <c r="C28" s="65" t="s">
        <v>41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</row>
    <row r="29" spans="1:18" s="7" customFormat="1" ht="4.5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7" customFormat="1" ht="51.75" customHeight="1" x14ac:dyDescent="0.2">
      <c r="A30" s="266" t="s">
        <v>42</v>
      </c>
      <c r="B30" s="267"/>
      <c r="C30" s="22" t="s">
        <v>43</v>
      </c>
      <c r="D30" s="22" t="s">
        <v>44</v>
      </c>
      <c r="E30" s="158" t="s">
        <v>45</v>
      </c>
      <c r="F30" s="99"/>
      <c r="G30" s="300"/>
      <c r="H30" s="364" t="s">
        <v>46</v>
      </c>
      <c r="I30" s="365"/>
      <c r="J30" s="365"/>
      <c r="K30" s="365"/>
      <c r="L30" s="365"/>
      <c r="M30" s="365"/>
      <c r="N30" s="365"/>
      <c r="O30" s="365"/>
      <c r="P30" s="365"/>
      <c r="Q30" s="365"/>
      <c r="R30" s="366"/>
    </row>
    <row r="31" spans="1:18" s="7" customFormat="1" x14ac:dyDescent="0.2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9"/>
    </row>
    <row r="32" spans="1:18" x14ac:dyDescent="0.2">
      <c r="A32" s="247" t="s">
        <v>47</v>
      </c>
      <c r="B32" s="237" t="s">
        <v>48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</row>
    <row r="33" spans="1:19" x14ac:dyDescent="0.2">
      <c r="A33" s="151"/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</row>
    <row r="34" spans="1:19" x14ac:dyDescent="0.2">
      <c r="A34" s="151"/>
      <c r="B34" s="316" t="s">
        <v>49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70"/>
    </row>
    <row r="35" spans="1:19" x14ac:dyDescent="0.2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3"/>
    </row>
    <row r="36" spans="1:19" x14ac:dyDescent="0.2">
      <c r="A36" s="229" t="s">
        <v>50</v>
      </c>
      <c r="B36" s="237" t="s">
        <v>51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</row>
    <row r="37" spans="1:19" x14ac:dyDescent="0.2">
      <c r="A37" s="245"/>
      <c r="B37" s="248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/>
    </row>
    <row r="38" spans="1:19" x14ac:dyDescent="0.2">
      <c r="A38" s="246"/>
      <c r="B38" s="268" t="s">
        <v>52</v>
      </c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70"/>
    </row>
    <row r="39" spans="1:19" x14ac:dyDescent="0.2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4"/>
    </row>
    <row r="40" spans="1:19" ht="28.5" customHeight="1" x14ac:dyDescent="0.2">
      <c r="A40" s="147" t="s">
        <v>53</v>
      </c>
      <c r="B40" s="339"/>
      <c r="C40" s="339"/>
      <c r="D40" s="339"/>
      <c r="E40" s="339"/>
      <c r="F40" s="339"/>
      <c r="G40" s="340"/>
      <c r="H40" s="333"/>
      <c r="I40" s="334"/>
      <c r="J40" s="333" t="s">
        <v>54</v>
      </c>
      <c r="K40" s="334"/>
      <c r="L40" s="333" t="s">
        <v>55</v>
      </c>
      <c r="M40" s="334"/>
      <c r="N40" s="333" t="s">
        <v>56</v>
      </c>
      <c r="O40" s="334"/>
      <c r="P40" s="333" t="s">
        <v>57</v>
      </c>
      <c r="Q40" s="334"/>
      <c r="R40" s="326" t="s">
        <v>58</v>
      </c>
    </row>
    <row r="41" spans="1:19" ht="27.75" customHeight="1" x14ac:dyDescent="0.2">
      <c r="A41" s="23" t="s">
        <v>59</v>
      </c>
      <c r="B41" s="143" t="s">
        <v>60</v>
      </c>
      <c r="C41" s="265"/>
      <c r="D41" s="51" t="s">
        <v>61</v>
      </c>
      <c r="E41" s="46" t="s">
        <v>62</v>
      </c>
      <c r="F41" s="337" t="s">
        <v>63</v>
      </c>
      <c r="G41" s="338"/>
      <c r="H41" s="335"/>
      <c r="I41" s="336"/>
      <c r="J41" s="335"/>
      <c r="K41" s="336"/>
      <c r="L41" s="335"/>
      <c r="M41" s="336"/>
      <c r="N41" s="335"/>
      <c r="O41" s="336"/>
      <c r="P41" s="335"/>
      <c r="Q41" s="336"/>
      <c r="R41" s="327"/>
    </row>
    <row r="42" spans="1:19" ht="16.5" customHeight="1" x14ac:dyDescent="0.2">
      <c r="A42" s="190" t="s">
        <v>283</v>
      </c>
      <c r="B42" s="237" t="s">
        <v>64</v>
      </c>
      <c r="C42" s="94"/>
      <c r="D42" s="328" t="s">
        <v>65</v>
      </c>
      <c r="E42" s="356" t="s">
        <v>66</v>
      </c>
      <c r="F42" s="328" t="s">
        <v>67</v>
      </c>
      <c r="G42" s="329"/>
      <c r="H42" s="140" t="s">
        <v>68</v>
      </c>
      <c r="I42" s="142"/>
      <c r="J42" s="331">
        <f>J44/$R$54</f>
        <v>0.93124994999999999</v>
      </c>
      <c r="K42" s="332"/>
      <c r="L42" s="331">
        <f>L44/R44</f>
        <v>9.4444399999999998E-2</v>
      </c>
      <c r="M42" s="332"/>
      <c r="N42" s="331">
        <f>N44/R44</f>
        <v>4.9999955555555559E-2</v>
      </c>
      <c r="O42" s="332"/>
      <c r="P42" s="331">
        <f>P44/R44</f>
        <v>2.7777911111111112E-2</v>
      </c>
      <c r="Q42" s="332"/>
      <c r="R42" s="70">
        <f>SUM(J42:Q42)</f>
        <v>1.1034722166666666</v>
      </c>
      <c r="S42" s="39"/>
    </row>
    <row r="43" spans="1:19" ht="16.5" customHeight="1" x14ac:dyDescent="0.2">
      <c r="A43" s="191"/>
      <c r="B43" s="248"/>
      <c r="C43" s="250"/>
      <c r="D43" s="329"/>
      <c r="E43" s="356"/>
      <c r="F43" s="329"/>
      <c r="G43" s="329"/>
      <c r="H43" s="140" t="s">
        <v>69</v>
      </c>
      <c r="I43" s="142"/>
      <c r="J43" s="331">
        <f>J45/$R$54</f>
        <v>0</v>
      </c>
      <c r="K43" s="332"/>
      <c r="L43" s="331">
        <f>L45/$R$54</f>
        <v>0</v>
      </c>
      <c r="M43" s="332"/>
      <c r="N43" s="331">
        <f>N45/$R$54</f>
        <v>0</v>
      </c>
      <c r="O43" s="332"/>
      <c r="P43" s="331">
        <f>P45/$R$54</f>
        <v>0</v>
      </c>
      <c r="Q43" s="332"/>
      <c r="R43" s="70">
        <f>SUM(J43:Q43)</f>
        <v>0</v>
      </c>
    </row>
    <row r="44" spans="1:19" ht="16.5" customHeight="1" x14ac:dyDescent="0.2">
      <c r="A44" s="191"/>
      <c r="B44" s="248"/>
      <c r="C44" s="250"/>
      <c r="D44" s="329"/>
      <c r="E44" s="356" t="s">
        <v>70</v>
      </c>
      <c r="F44" s="329"/>
      <c r="G44" s="329"/>
      <c r="H44" s="140" t="s">
        <v>71</v>
      </c>
      <c r="I44" s="142"/>
      <c r="J44" s="251">
        <f>+J54+J61</f>
        <v>372499.98</v>
      </c>
      <c r="K44" s="252"/>
      <c r="L44" s="251">
        <f>+L54+L61</f>
        <v>42499.979999999996</v>
      </c>
      <c r="M44" s="252"/>
      <c r="N44" s="251">
        <f>+N54+N61</f>
        <v>22499.98</v>
      </c>
      <c r="O44" s="252"/>
      <c r="P44" s="251">
        <f>+P54+P61</f>
        <v>12500.06</v>
      </c>
      <c r="Q44" s="252"/>
      <c r="R44" s="71">
        <f>SUM(J44:Q44)</f>
        <v>449999.99999999994</v>
      </c>
    </row>
    <row r="45" spans="1:19" ht="30.75" customHeight="1" x14ac:dyDescent="0.2">
      <c r="A45" s="191"/>
      <c r="B45" s="95"/>
      <c r="C45" s="97"/>
      <c r="D45" s="329"/>
      <c r="E45" s="356"/>
      <c r="F45" s="329"/>
      <c r="G45" s="329"/>
      <c r="H45" s="140" t="s">
        <v>72</v>
      </c>
      <c r="I45" s="142"/>
      <c r="J45" s="251"/>
      <c r="K45" s="252"/>
      <c r="L45" s="251"/>
      <c r="M45" s="252"/>
      <c r="N45" s="341"/>
      <c r="O45" s="342"/>
      <c r="P45" s="379"/>
      <c r="Q45" s="380"/>
      <c r="R45" s="26"/>
    </row>
    <row r="46" spans="1:19" x14ac:dyDescent="0.2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2"/>
    </row>
    <row r="47" spans="1:19" ht="30" customHeight="1" x14ac:dyDescent="0.2">
      <c r="A47" s="330" t="s">
        <v>73</v>
      </c>
      <c r="B47" s="186"/>
      <c r="C47" s="186"/>
      <c r="D47" s="186"/>
      <c r="E47" s="186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9"/>
    </row>
    <row r="48" spans="1:19" ht="17.25" customHeight="1" x14ac:dyDescent="0.2">
      <c r="A48" s="323"/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5"/>
    </row>
    <row r="49" spans="1:20" x14ac:dyDescent="0.2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5"/>
    </row>
    <row r="50" spans="1:20" ht="25.5" customHeight="1" x14ac:dyDescent="0.2">
      <c r="A50" s="351" t="s">
        <v>74</v>
      </c>
      <c r="B50" s="352"/>
      <c r="C50" s="352"/>
      <c r="D50" s="352"/>
      <c r="E50" s="353"/>
      <c r="F50" s="307" t="s">
        <v>75</v>
      </c>
      <c r="G50" s="343"/>
      <c r="H50" s="343"/>
      <c r="I50" s="307" t="s">
        <v>266</v>
      </c>
      <c r="J50" s="226"/>
      <c r="K50" s="226"/>
      <c r="L50" s="227"/>
      <c r="M50" s="225" t="s">
        <v>76</v>
      </c>
      <c r="N50" s="226"/>
      <c r="O50" s="226"/>
      <c r="P50" s="307" t="s">
        <v>77</v>
      </c>
      <c r="Q50" s="343"/>
      <c r="R50" s="344"/>
    </row>
    <row r="51" spans="1:20" x14ac:dyDescent="0.2">
      <c r="A51" s="49" t="s">
        <v>59</v>
      </c>
      <c r="B51" s="345" t="s">
        <v>60</v>
      </c>
      <c r="C51" s="346"/>
      <c r="D51" s="50" t="s">
        <v>61</v>
      </c>
      <c r="E51" s="56" t="s">
        <v>62</v>
      </c>
      <c r="F51" s="140" t="s">
        <v>63</v>
      </c>
      <c r="G51" s="142"/>
      <c r="H51" s="298"/>
      <c r="I51" s="267"/>
      <c r="J51" s="347" t="s">
        <v>54</v>
      </c>
      <c r="K51" s="348"/>
      <c r="L51" s="347" t="s">
        <v>55</v>
      </c>
      <c r="M51" s="348"/>
      <c r="N51" s="347" t="s">
        <v>56</v>
      </c>
      <c r="O51" s="348"/>
      <c r="P51" s="347" t="s">
        <v>57</v>
      </c>
      <c r="Q51" s="348"/>
      <c r="R51" s="60" t="s">
        <v>17</v>
      </c>
    </row>
    <row r="52" spans="1:20" ht="33.75" customHeight="1" x14ac:dyDescent="0.2">
      <c r="A52" s="381" t="s">
        <v>284</v>
      </c>
      <c r="B52" s="210" t="s">
        <v>213</v>
      </c>
      <c r="C52" s="306"/>
      <c r="D52" s="349" t="s">
        <v>65</v>
      </c>
      <c r="E52" s="357" t="s">
        <v>112</v>
      </c>
      <c r="F52" s="383" t="s">
        <v>113</v>
      </c>
      <c r="G52" s="384"/>
      <c r="H52" s="225" t="s">
        <v>68</v>
      </c>
      <c r="I52" s="227"/>
      <c r="J52" s="331">
        <f>J54/$R$54</f>
        <v>0.9</v>
      </c>
      <c r="K52" s="332"/>
      <c r="L52" s="331">
        <f>L54/R54</f>
        <v>7.4999999999999997E-2</v>
      </c>
      <c r="M52" s="332"/>
      <c r="N52" s="331">
        <f>N54/R54</f>
        <v>2.5000000000000001E-2</v>
      </c>
      <c r="O52" s="332"/>
      <c r="P52" s="331">
        <f>P54/R54</f>
        <v>0</v>
      </c>
      <c r="Q52" s="332"/>
      <c r="R52" s="70">
        <f>SUM(J52:Q52)</f>
        <v>1</v>
      </c>
      <c r="S52" s="59"/>
    </row>
    <row r="53" spans="1:20" x14ac:dyDescent="0.2">
      <c r="A53" s="382"/>
      <c r="B53" s="360"/>
      <c r="C53" s="361"/>
      <c r="D53" s="350"/>
      <c r="E53" s="358"/>
      <c r="F53" s="385"/>
      <c r="G53" s="386"/>
      <c r="H53" s="225" t="s">
        <v>69</v>
      </c>
      <c r="I53" s="227"/>
      <c r="J53" s="331">
        <f>J55/$R$54</f>
        <v>0</v>
      </c>
      <c r="K53" s="332"/>
      <c r="L53" s="331">
        <f>L55/$R$54</f>
        <v>0</v>
      </c>
      <c r="M53" s="332"/>
      <c r="N53" s="331">
        <f>N55/$R$54</f>
        <v>0</v>
      </c>
      <c r="O53" s="332"/>
      <c r="P53" s="331">
        <f>P55/$R$54</f>
        <v>0</v>
      </c>
      <c r="Q53" s="332"/>
      <c r="R53" s="70">
        <f>SUM(J53:Q53)</f>
        <v>0</v>
      </c>
      <c r="T53" s="29"/>
    </row>
    <row r="54" spans="1:20" ht="13.5" customHeight="1" x14ac:dyDescent="0.2">
      <c r="A54" s="382"/>
      <c r="B54" s="360"/>
      <c r="C54" s="361"/>
      <c r="D54" s="21"/>
      <c r="E54" s="357" t="s">
        <v>214</v>
      </c>
      <c r="F54" s="385"/>
      <c r="G54" s="386"/>
      <c r="H54" s="225" t="s">
        <v>71</v>
      </c>
      <c r="I54" s="227"/>
      <c r="J54" s="251">
        <v>360000</v>
      </c>
      <c r="K54" s="252"/>
      <c r="L54" s="251">
        <v>30000</v>
      </c>
      <c r="M54" s="252"/>
      <c r="N54" s="251">
        <v>10000</v>
      </c>
      <c r="O54" s="252"/>
      <c r="P54" s="251">
        <v>0</v>
      </c>
      <c r="Q54" s="252"/>
      <c r="R54" s="71">
        <f>SUM(J54:Q54)</f>
        <v>400000</v>
      </c>
    </row>
    <row r="55" spans="1:20" ht="28.5" customHeight="1" x14ac:dyDescent="0.2">
      <c r="A55" s="382"/>
      <c r="B55" s="362"/>
      <c r="C55" s="363"/>
      <c r="D55" s="21"/>
      <c r="E55" s="359"/>
      <c r="F55" s="387"/>
      <c r="G55" s="388"/>
      <c r="H55" s="225" t="s">
        <v>72</v>
      </c>
      <c r="I55" s="227"/>
      <c r="J55" s="251"/>
      <c r="K55" s="252"/>
      <c r="L55" s="341"/>
      <c r="M55" s="342"/>
      <c r="N55" s="341"/>
      <c r="O55" s="342"/>
      <c r="P55" s="379"/>
      <c r="Q55" s="380"/>
      <c r="R55" s="74"/>
    </row>
    <row r="56" spans="1:20" x14ac:dyDescent="0.2">
      <c r="A56" s="323"/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5"/>
    </row>
    <row r="57" spans="1:20" ht="27" customHeight="1" x14ac:dyDescent="0.2">
      <c r="A57" s="351" t="s">
        <v>78</v>
      </c>
      <c r="B57" s="352"/>
      <c r="C57" s="352"/>
      <c r="D57" s="352"/>
      <c r="E57" s="353"/>
      <c r="F57" s="307" t="s">
        <v>75</v>
      </c>
      <c r="G57" s="343"/>
      <c r="H57" s="343"/>
      <c r="I57" s="307" t="s">
        <v>266</v>
      </c>
      <c r="J57" s="226"/>
      <c r="K57" s="226"/>
      <c r="L57" s="227"/>
      <c r="M57" s="225" t="s">
        <v>76</v>
      </c>
      <c r="N57" s="226"/>
      <c r="O57" s="226"/>
      <c r="P57" s="307" t="s">
        <v>77</v>
      </c>
      <c r="Q57" s="343"/>
      <c r="R57" s="344"/>
    </row>
    <row r="58" spans="1:20" x14ac:dyDescent="0.2">
      <c r="A58" s="49" t="s">
        <v>59</v>
      </c>
      <c r="B58" s="373" t="s">
        <v>79</v>
      </c>
      <c r="C58" s="346"/>
      <c r="D58" s="50" t="s">
        <v>61</v>
      </c>
      <c r="E58" s="56" t="s">
        <v>62</v>
      </c>
      <c r="F58" s="140" t="s">
        <v>63</v>
      </c>
      <c r="G58" s="142"/>
      <c r="H58" s="298"/>
      <c r="I58" s="267"/>
      <c r="J58" s="347" t="s">
        <v>54</v>
      </c>
      <c r="K58" s="348"/>
      <c r="L58" s="347" t="s">
        <v>55</v>
      </c>
      <c r="M58" s="348"/>
      <c r="N58" s="347" t="s">
        <v>56</v>
      </c>
      <c r="O58" s="348"/>
      <c r="P58" s="347" t="s">
        <v>57</v>
      </c>
      <c r="Q58" s="348"/>
      <c r="R58" s="60" t="s">
        <v>17</v>
      </c>
    </row>
    <row r="59" spans="1:20" ht="12.75" customHeight="1" x14ac:dyDescent="0.2">
      <c r="A59" s="374" t="s">
        <v>285</v>
      </c>
      <c r="B59" s="210" t="s">
        <v>213</v>
      </c>
      <c r="C59" s="306"/>
      <c r="D59" s="326" t="s">
        <v>65</v>
      </c>
      <c r="E59" s="357" t="s">
        <v>112</v>
      </c>
      <c r="F59" s="210" t="s">
        <v>113</v>
      </c>
      <c r="G59" s="306"/>
      <c r="H59" s="140" t="s">
        <v>68</v>
      </c>
      <c r="I59" s="142"/>
      <c r="J59" s="331">
        <f>J61/$R$61</f>
        <v>0.24999959999999999</v>
      </c>
      <c r="K59" s="332"/>
      <c r="L59" s="331">
        <f>L61/R61</f>
        <v>0.24999959999999999</v>
      </c>
      <c r="M59" s="332"/>
      <c r="N59" s="331">
        <f>N61/R61</f>
        <v>0.24999959999999999</v>
      </c>
      <c r="O59" s="332"/>
      <c r="P59" s="331">
        <f>P61/R61</f>
        <v>0.25000119999999998</v>
      </c>
      <c r="Q59" s="332"/>
      <c r="R59" s="72">
        <f>SUM(J59:Q59)</f>
        <v>1</v>
      </c>
      <c r="S59" s="59"/>
    </row>
    <row r="60" spans="1:20" x14ac:dyDescent="0.2">
      <c r="A60" s="375"/>
      <c r="B60" s="360"/>
      <c r="C60" s="361"/>
      <c r="D60" s="377"/>
      <c r="E60" s="358"/>
      <c r="F60" s="360"/>
      <c r="G60" s="361"/>
      <c r="H60" s="140" t="s">
        <v>69</v>
      </c>
      <c r="I60" s="142"/>
      <c r="J60" s="331">
        <f>J62/$R$61</f>
        <v>0</v>
      </c>
      <c r="K60" s="332"/>
      <c r="L60" s="331">
        <f>L62/$R$61</f>
        <v>0</v>
      </c>
      <c r="M60" s="332"/>
      <c r="N60" s="331">
        <f>N62/$R$61</f>
        <v>0</v>
      </c>
      <c r="O60" s="332"/>
      <c r="P60" s="331">
        <f>P62/$R$61</f>
        <v>0</v>
      </c>
      <c r="Q60" s="332"/>
      <c r="R60" s="72">
        <f>SUM(J60:Q60)</f>
        <v>0</v>
      </c>
    </row>
    <row r="61" spans="1:20" ht="12.75" customHeight="1" x14ac:dyDescent="0.2">
      <c r="A61" s="375"/>
      <c r="B61" s="360"/>
      <c r="C61" s="361"/>
      <c r="D61" s="377"/>
      <c r="E61" s="357" t="s">
        <v>214</v>
      </c>
      <c r="F61" s="360"/>
      <c r="G61" s="361"/>
      <c r="H61" s="140" t="s">
        <v>71</v>
      </c>
      <c r="I61" s="142"/>
      <c r="J61" s="251">
        <v>12499.98</v>
      </c>
      <c r="K61" s="252"/>
      <c r="L61" s="251">
        <v>12499.98</v>
      </c>
      <c r="M61" s="252"/>
      <c r="N61" s="251">
        <v>12499.98</v>
      </c>
      <c r="O61" s="252"/>
      <c r="P61" s="251">
        <v>12500.06</v>
      </c>
      <c r="Q61" s="252"/>
      <c r="R61" s="71">
        <f>SUM(J61:Q61)</f>
        <v>50000</v>
      </c>
    </row>
    <row r="62" spans="1:20" ht="63" customHeight="1" x14ac:dyDescent="0.2">
      <c r="A62" s="376"/>
      <c r="B62" s="362"/>
      <c r="C62" s="363"/>
      <c r="D62" s="378"/>
      <c r="E62" s="359"/>
      <c r="F62" s="362"/>
      <c r="G62" s="363"/>
      <c r="H62" s="140" t="s">
        <v>72</v>
      </c>
      <c r="I62" s="142"/>
      <c r="J62" s="354"/>
      <c r="K62" s="355"/>
      <c r="L62" s="354"/>
      <c r="M62" s="355"/>
      <c r="N62" s="354"/>
      <c r="O62" s="355"/>
      <c r="P62" s="354"/>
      <c r="Q62" s="355"/>
      <c r="R62" s="73">
        <f>SUM(J62:Q62)</f>
        <v>0</v>
      </c>
    </row>
    <row r="63" spans="1:20" x14ac:dyDescent="0.2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9"/>
    </row>
    <row r="64" spans="1:20" ht="48.75" customHeight="1" x14ac:dyDescent="0.2">
      <c r="A64" s="190" t="s">
        <v>80</v>
      </c>
      <c r="B64" s="191"/>
      <c r="C64" s="191"/>
      <c r="D64" s="25"/>
      <c r="E64" s="190" t="s">
        <v>81</v>
      </c>
      <c r="F64" s="191"/>
      <c r="G64" s="191"/>
      <c r="H64" s="191"/>
      <c r="I64" s="191"/>
      <c r="J64" s="191"/>
      <c r="K64" s="191"/>
      <c r="L64" s="190" t="s">
        <v>82</v>
      </c>
      <c r="M64" s="191"/>
      <c r="N64" s="191"/>
      <c r="O64" s="191"/>
      <c r="P64" s="190" t="s">
        <v>83</v>
      </c>
      <c r="Q64" s="191"/>
      <c r="R64" s="191"/>
    </row>
    <row r="65" spans="1:18" s="63" customFormat="1" ht="39.75" customHeight="1" x14ac:dyDescent="0.2">
      <c r="A65" s="168" t="s">
        <v>220</v>
      </c>
      <c r="B65" s="169"/>
      <c r="C65" s="170"/>
      <c r="D65" s="62"/>
      <c r="E65" s="177" t="s">
        <v>221</v>
      </c>
      <c r="F65" s="178"/>
      <c r="G65" s="178"/>
      <c r="H65" s="178"/>
      <c r="I65" s="178"/>
      <c r="J65" s="178"/>
      <c r="K65" s="179"/>
      <c r="L65" s="180">
        <v>43831</v>
      </c>
      <c r="M65" s="181"/>
      <c r="N65" s="181"/>
      <c r="O65" s="182"/>
      <c r="P65" s="180">
        <v>44196</v>
      </c>
      <c r="Q65" s="181"/>
      <c r="R65" s="182"/>
    </row>
    <row r="66" spans="1:18" s="63" customFormat="1" ht="59.25" customHeight="1" x14ac:dyDescent="0.2">
      <c r="A66" s="171"/>
      <c r="B66" s="172"/>
      <c r="C66" s="173"/>
      <c r="D66" s="62"/>
      <c r="E66" s="177" t="s">
        <v>222</v>
      </c>
      <c r="F66" s="178"/>
      <c r="G66" s="178"/>
      <c r="H66" s="178"/>
      <c r="I66" s="178"/>
      <c r="J66" s="178"/>
      <c r="K66" s="179"/>
      <c r="L66" s="180">
        <v>43831</v>
      </c>
      <c r="M66" s="181"/>
      <c r="N66" s="181"/>
      <c r="O66" s="182"/>
      <c r="P66" s="180">
        <v>44196</v>
      </c>
      <c r="Q66" s="181"/>
      <c r="R66" s="182"/>
    </row>
    <row r="67" spans="1:18" s="63" customFormat="1" ht="39.75" customHeight="1" x14ac:dyDescent="0.2">
      <c r="A67" s="171"/>
      <c r="B67" s="172"/>
      <c r="C67" s="173"/>
      <c r="D67" s="62"/>
      <c r="E67" s="177" t="s">
        <v>223</v>
      </c>
      <c r="F67" s="178"/>
      <c r="G67" s="178"/>
      <c r="H67" s="178"/>
      <c r="I67" s="178"/>
      <c r="J67" s="178"/>
      <c r="K67" s="179"/>
      <c r="L67" s="180">
        <v>43831</v>
      </c>
      <c r="M67" s="181"/>
      <c r="N67" s="181"/>
      <c r="O67" s="182"/>
      <c r="P67" s="180">
        <v>44196</v>
      </c>
      <c r="Q67" s="181"/>
      <c r="R67" s="182"/>
    </row>
    <row r="68" spans="1:18" s="63" customFormat="1" ht="39.75" customHeight="1" x14ac:dyDescent="0.2">
      <c r="A68" s="171"/>
      <c r="B68" s="172"/>
      <c r="C68" s="173"/>
      <c r="D68" s="62"/>
      <c r="E68" s="177" t="s">
        <v>224</v>
      </c>
      <c r="F68" s="178"/>
      <c r="G68" s="178"/>
      <c r="H68" s="178"/>
      <c r="I68" s="178"/>
      <c r="J68" s="178"/>
      <c r="K68" s="179"/>
      <c r="L68" s="180">
        <v>43831</v>
      </c>
      <c r="M68" s="181"/>
      <c r="N68" s="181"/>
      <c r="O68" s="182"/>
      <c r="P68" s="180">
        <v>44196</v>
      </c>
      <c r="Q68" s="181"/>
      <c r="R68" s="182"/>
    </row>
    <row r="69" spans="1:18" s="63" customFormat="1" ht="56.25" customHeight="1" x14ac:dyDescent="0.2">
      <c r="A69" s="171"/>
      <c r="B69" s="172"/>
      <c r="C69" s="173"/>
      <c r="D69" s="62"/>
      <c r="E69" s="177" t="s">
        <v>225</v>
      </c>
      <c r="F69" s="178"/>
      <c r="G69" s="178"/>
      <c r="H69" s="178"/>
      <c r="I69" s="178"/>
      <c r="J69" s="178"/>
      <c r="K69" s="179"/>
      <c r="L69" s="180">
        <v>43831</v>
      </c>
      <c r="M69" s="181"/>
      <c r="N69" s="181"/>
      <c r="O69" s="182"/>
      <c r="P69" s="180">
        <v>44196</v>
      </c>
      <c r="Q69" s="181"/>
      <c r="R69" s="182"/>
    </row>
    <row r="70" spans="1:18" s="63" customFormat="1" ht="54" customHeight="1" x14ac:dyDescent="0.2">
      <c r="A70" s="174"/>
      <c r="B70" s="175"/>
      <c r="C70" s="176"/>
      <c r="D70" s="64"/>
      <c r="E70" s="177" t="s">
        <v>226</v>
      </c>
      <c r="F70" s="183"/>
      <c r="G70" s="183"/>
      <c r="H70" s="183"/>
      <c r="I70" s="183"/>
      <c r="J70" s="183"/>
      <c r="K70" s="184"/>
      <c r="L70" s="180">
        <v>43831</v>
      </c>
      <c r="M70" s="181"/>
      <c r="N70" s="181"/>
      <c r="O70" s="182"/>
      <c r="P70" s="180">
        <v>44196</v>
      </c>
      <c r="Q70" s="181"/>
      <c r="R70" s="182"/>
    </row>
    <row r="71" spans="1:18" ht="48.75" customHeight="1" x14ac:dyDescent="0.2">
      <c r="A71" s="253" t="s">
        <v>227</v>
      </c>
      <c r="B71" s="254"/>
      <c r="C71" s="254"/>
      <c r="D71" s="58"/>
      <c r="E71" s="228" t="s">
        <v>228</v>
      </c>
      <c r="F71" s="223"/>
      <c r="G71" s="223"/>
      <c r="H71" s="223"/>
      <c r="I71" s="223"/>
      <c r="J71" s="223"/>
      <c r="K71" s="224"/>
      <c r="L71" s="180">
        <v>43831</v>
      </c>
      <c r="M71" s="181"/>
      <c r="N71" s="181"/>
      <c r="O71" s="182"/>
      <c r="P71" s="180">
        <v>44196</v>
      </c>
      <c r="Q71" s="181"/>
      <c r="R71" s="182"/>
    </row>
    <row r="72" spans="1:18" ht="23.25" customHeight="1" x14ac:dyDescent="0.2">
      <c r="A72" s="254"/>
      <c r="B72" s="254"/>
      <c r="C72" s="254"/>
      <c r="D72" s="58"/>
      <c r="E72" s="228" t="s">
        <v>229</v>
      </c>
      <c r="F72" s="223"/>
      <c r="G72" s="223"/>
      <c r="H72" s="223"/>
      <c r="I72" s="223"/>
      <c r="J72" s="223"/>
      <c r="K72" s="224"/>
      <c r="L72" s="180">
        <v>43831</v>
      </c>
      <c r="M72" s="181"/>
      <c r="N72" s="181"/>
      <c r="O72" s="182"/>
      <c r="P72" s="180">
        <v>44196</v>
      </c>
      <c r="Q72" s="181"/>
      <c r="R72" s="182"/>
    </row>
    <row r="73" spans="1:18" ht="39.75" customHeight="1" x14ac:dyDescent="0.2">
      <c r="A73" s="254"/>
      <c r="B73" s="254"/>
      <c r="C73" s="254"/>
      <c r="D73" s="58"/>
      <c r="E73" s="228" t="s">
        <v>230</v>
      </c>
      <c r="F73" s="223"/>
      <c r="G73" s="223"/>
      <c r="H73" s="223"/>
      <c r="I73" s="223"/>
      <c r="J73" s="223"/>
      <c r="K73" s="224"/>
      <c r="L73" s="180">
        <v>43831</v>
      </c>
      <c r="M73" s="181"/>
      <c r="N73" s="181"/>
      <c r="O73" s="182"/>
      <c r="P73" s="180">
        <v>44196</v>
      </c>
      <c r="Q73" s="181"/>
      <c r="R73" s="182"/>
    </row>
    <row r="74" spans="1:18" ht="20.25" customHeight="1" x14ac:dyDescent="0.2">
      <c r="A74" s="254"/>
      <c r="B74" s="254"/>
      <c r="C74" s="254"/>
      <c r="D74" s="58"/>
      <c r="E74" s="228" t="s">
        <v>231</v>
      </c>
      <c r="F74" s="223"/>
      <c r="G74" s="223"/>
      <c r="H74" s="223"/>
      <c r="I74" s="223"/>
      <c r="J74" s="223"/>
      <c r="K74" s="224"/>
      <c r="L74" s="180">
        <v>43831</v>
      </c>
      <c r="M74" s="181"/>
      <c r="N74" s="181"/>
      <c r="O74" s="182"/>
      <c r="P74" s="180">
        <v>44196</v>
      </c>
      <c r="Q74" s="181"/>
      <c r="R74" s="182"/>
    </row>
    <row r="75" spans="1:18" ht="29.25" customHeight="1" x14ac:dyDescent="0.2">
      <c r="A75" s="254"/>
      <c r="B75" s="254"/>
      <c r="C75" s="254"/>
      <c r="D75" s="58"/>
      <c r="E75" s="228" t="s">
        <v>232</v>
      </c>
      <c r="F75" s="223"/>
      <c r="G75" s="223"/>
      <c r="H75" s="223"/>
      <c r="I75" s="223"/>
      <c r="J75" s="223"/>
      <c r="K75" s="224"/>
      <c r="L75" s="180">
        <v>43831</v>
      </c>
      <c r="M75" s="181"/>
      <c r="N75" s="181"/>
      <c r="O75" s="182"/>
      <c r="P75" s="180">
        <v>44196</v>
      </c>
      <c r="Q75" s="181"/>
      <c r="R75" s="182"/>
    </row>
    <row r="76" spans="1:18" ht="29.25" customHeight="1" x14ac:dyDescent="0.2">
      <c r="A76" s="254"/>
      <c r="B76" s="254"/>
      <c r="C76" s="254"/>
      <c r="D76" s="58"/>
      <c r="E76" s="228" t="s">
        <v>233</v>
      </c>
      <c r="F76" s="223"/>
      <c r="G76" s="223"/>
      <c r="H76" s="223"/>
      <c r="I76" s="223"/>
      <c r="J76" s="223"/>
      <c r="K76" s="224"/>
      <c r="L76" s="180">
        <v>43831</v>
      </c>
      <c r="M76" s="181"/>
      <c r="N76" s="181"/>
      <c r="O76" s="182"/>
      <c r="P76" s="180">
        <v>44196</v>
      </c>
      <c r="Q76" s="181"/>
      <c r="R76" s="182"/>
    </row>
    <row r="77" spans="1:18" ht="29.25" customHeight="1" x14ac:dyDescent="0.2">
      <c r="A77" s="254"/>
      <c r="B77" s="254"/>
      <c r="C77" s="254"/>
      <c r="D77" s="58"/>
      <c r="E77" s="228" t="s">
        <v>234</v>
      </c>
      <c r="F77" s="223"/>
      <c r="G77" s="223"/>
      <c r="H77" s="223"/>
      <c r="I77" s="223"/>
      <c r="J77" s="223"/>
      <c r="K77" s="224"/>
      <c r="L77" s="180">
        <v>43831</v>
      </c>
      <c r="M77" s="181"/>
      <c r="N77" s="181"/>
      <c r="O77" s="182"/>
      <c r="P77" s="180">
        <v>44196</v>
      </c>
      <c r="Q77" s="181"/>
      <c r="R77" s="182"/>
    </row>
    <row r="78" spans="1:18" ht="29.25" customHeight="1" x14ac:dyDescent="0.2">
      <c r="A78" s="168" t="s">
        <v>267</v>
      </c>
      <c r="B78" s="169"/>
      <c r="C78" s="170"/>
      <c r="D78" s="62"/>
      <c r="E78" s="177" t="s">
        <v>268</v>
      </c>
      <c r="F78" s="178"/>
      <c r="G78" s="178"/>
      <c r="H78" s="178"/>
      <c r="I78" s="178"/>
      <c r="J78" s="178"/>
      <c r="K78" s="179"/>
      <c r="L78" s="180">
        <v>43831</v>
      </c>
      <c r="M78" s="181"/>
      <c r="N78" s="181"/>
      <c r="O78" s="182"/>
      <c r="P78" s="180">
        <v>44196</v>
      </c>
      <c r="Q78" s="181"/>
      <c r="R78" s="182"/>
    </row>
    <row r="79" spans="1:18" ht="29.25" customHeight="1" x14ac:dyDescent="0.2">
      <c r="A79" s="171"/>
      <c r="B79" s="172"/>
      <c r="C79" s="173"/>
      <c r="D79" s="62"/>
      <c r="E79" s="177" t="s">
        <v>269</v>
      </c>
      <c r="F79" s="178"/>
      <c r="G79" s="178"/>
      <c r="H79" s="178"/>
      <c r="I79" s="178"/>
      <c r="J79" s="178"/>
      <c r="K79" s="179"/>
      <c r="L79" s="180">
        <v>43831</v>
      </c>
      <c r="M79" s="181"/>
      <c r="N79" s="181"/>
      <c r="O79" s="182"/>
      <c r="P79" s="180">
        <v>44196</v>
      </c>
      <c r="Q79" s="181"/>
      <c r="R79" s="182"/>
    </row>
    <row r="80" spans="1:18" ht="29.25" customHeight="1" x14ac:dyDescent="0.2">
      <c r="A80" s="171"/>
      <c r="B80" s="172"/>
      <c r="C80" s="173"/>
      <c r="D80" s="62"/>
      <c r="E80" s="177" t="s">
        <v>270</v>
      </c>
      <c r="F80" s="178"/>
      <c r="G80" s="178"/>
      <c r="H80" s="178"/>
      <c r="I80" s="178"/>
      <c r="J80" s="178"/>
      <c r="K80" s="179"/>
      <c r="L80" s="180">
        <v>43831</v>
      </c>
      <c r="M80" s="181"/>
      <c r="N80" s="181"/>
      <c r="O80" s="182"/>
      <c r="P80" s="180">
        <v>44196</v>
      </c>
      <c r="Q80" s="181"/>
      <c r="R80" s="182"/>
    </row>
    <row r="81" spans="1:18" ht="29.25" customHeight="1" x14ac:dyDescent="0.2">
      <c r="A81" s="171"/>
      <c r="B81" s="172"/>
      <c r="C81" s="173"/>
      <c r="D81" s="62"/>
      <c r="E81" s="177" t="s">
        <v>271</v>
      </c>
      <c r="F81" s="178"/>
      <c r="G81" s="178"/>
      <c r="H81" s="178"/>
      <c r="I81" s="178"/>
      <c r="J81" s="178"/>
      <c r="K81" s="179"/>
      <c r="L81" s="180">
        <v>43831</v>
      </c>
      <c r="M81" s="181"/>
      <c r="N81" s="181"/>
      <c r="O81" s="182"/>
      <c r="P81" s="180">
        <v>44196</v>
      </c>
      <c r="Q81" s="181"/>
      <c r="R81" s="182"/>
    </row>
    <row r="82" spans="1:18" ht="42" customHeight="1" x14ac:dyDescent="0.2">
      <c r="A82" s="171"/>
      <c r="B82" s="172"/>
      <c r="C82" s="173"/>
      <c r="D82" s="62"/>
      <c r="E82" s="177" t="s">
        <v>272</v>
      </c>
      <c r="F82" s="178"/>
      <c r="G82" s="178"/>
      <c r="H82" s="178"/>
      <c r="I82" s="178"/>
      <c r="J82" s="178"/>
      <c r="K82" s="179"/>
      <c r="L82" s="180">
        <v>43831</v>
      </c>
      <c r="M82" s="181"/>
      <c r="N82" s="181"/>
      <c r="O82" s="182"/>
      <c r="P82" s="180">
        <v>44196</v>
      </c>
      <c r="Q82" s="181"/>
      <c r="R82" s="182"/>
    </row>
    <row r="83" spans="1:18" ht="29.25" customHeight="1" x14ac:dyDescent="0.2">
      <c r="A83" s="174"/>
      <c r="B83" s="175"/>
      <c r="C83" s="176"/>
      <c r="D83" s="64"/>
      <c r="E83" s="177" t="s">
        <v>273</v>
      </c>
      <c r="F83" s="183"/>
      <c r="G83" s="183"/>
      <c r="H83" s="183"/>
      <c r="I83" s="183"/>
      <c r="J83" s="183"/>
      <c r="K83" s="184"/>
      <c r="L83" s="180">
        <v>43831</v>
      </c>
      <c r="M83" s="181"/>
      <c r="N83" s="181"/>
      <c r="O83" s="182"/>
      <c r="P83" s="180">
        <v>44196</v>
      </c>
      <c r="Q83" s="181"/>
      <c r="R83" s="182"/>
    </row>
    <row r="84" spans="1:18" x14ac:dyDescent="0.2">
      <c r="A84" s="304"/>
      <c r="B84" s="305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6"/>
    </row>
    <row r="85" spans="1:18" ht="38.25" customHeight="1" x14ac:dyDescent="0.2">
      <c r="A85" s="190" t="s">
        <v>84</v>
      </c>
      <c r="B85" s="190"/>
      <c r="C85" s="190"/>
      <c r="D85" s="9" t="s">
        <v>85</v>
      </c>
      <c r="E85" s="190" t="s">
        <v>86</v>
      </c>
      <c r="F85" s="190"/>
      <c r="G85" s="190"/>
      <c r="H85" s="190"/>
      <c r="I85" s="190"/>
      <c r="J85" s="190"/>
      <c r="K85" s="190"/>
      <c r="L85" s="307" t="s">
        <v>85</v>
      </c>
      <c r="M85" s="226"/>
      <c r="N85" s="226"/>
      <c r="O85" s="226"/>
      <c r="P85" s="226"/>
      <c r="Q85" s="226"/>
      <c r="R85" s="227"/>
    </row>
    <row r="86" spans="1:18" x14ac:dyDescent="0.2">
      <c r="A86" s="228" t="s">
        <v>87</v>
      </c>
      <c r="B86" s="223"/>
      <c r="C86" s="224"/>
      <c r="D86" s="8"/>
      <c r="E86" s="228" t="s">
        <v>88</v>
      </c>
      <c r="F86" s="223"/>
      <c r="G86" s="223"/>
      <c r="H86" s="223"/>
      <c r="I86" s="223"/>
      <c r="J86" s="223"/>
      <c r="K86" s="224"/>
      <c r="L86" s="225"/>
      <c r="M86" s="226"/>
      <c r="N86" s="226"/>
      <c r="O86" s="226"/>
      <c r="P86" s="226"/>
      <c r="Q86" s="226"/>
      <c r="R86" s="227"/>
    </row>
    <row r="87" spans="1:18" x14ac:dyDescent="0.2">
      <c r="A87" s="228"/>
      <c r="B87" s="223"/>
      <c r="C87" s="224"/>
      <c r="D87" s="8"/>
      <c r="E87" s="228" t="s">
        <v>89</v>
      </c>
      <c r="F87" s="223"/>
      <c r="G87" s="223"/>
      <c r="H87" s="223"/>
      <c r="I87" s="223"/>
      <c r="J87" s="223"/>
      <c r="K87" s="224"/>
      <c r="L87" s="225"/>
      <c r="M87" s="226"/>
      <c r="N87" s="226"/>
      <c r="O87" s="226"/>
      <c r="P87" s="226"/>
      <c r="Q87" s="226"/>
      <c r="R87" s="227"/>
    </row>
    <row r="88" spans="1:18" x14ac:dyDescent="0.2">
      <c r="A88" s="222"/>
      <c r="B88" s="223"/>
      <c r="C88" s="224"/>
      <c r="D88" s="8"/>
      <c r="E88" s="222"/>
      <c r="F88" s="223"/>
      <c r="G88" s="223"/>
      <c r="H88" s="223"/>
      <c r="I88" s="223"/>
      <c r="J88" s="223"/>
      <c r="K88" s="224"/>
      <c r="L88" s="225"/>
      <c r="M88" s="226"/>
      <c r="N88" s="226"/>
      <c r="O88" s="226"/>
      <c r="P88" s="226"/>
      <c r="Q88" s="226"/>
      <c r="R88" s="227"/>
    </row>
    <row r="89" spans="1:18" x14ac:dyDescent="0.2">
      <c r="A89" s="222"/>
      <c r="B89" s="223"/>
      <c r="C89" s="224"/>
      <c r="D89" s="8"/>
      <c r="E89" s="222"/>
      <c r="F89" s="223"/>
      <c r="G89" s="223"/>
      <c r="H89" s="223"/>
      <c r="I89" s="223"/>
      <c r="J89" s="223"/>
      <c r="K89" s="224"/>
      <c r="L89" s="225"/>
      <c r="M89" s="226"/>
      <c r="N89" s="226"/>
      <c r="O89" s="226"/>
      <c r="P89" s="226"/>
      <c r="Q89" s="226"/>
      <c r="R89" s="227"/>
    </row>
    <row r="90" spans="1:18" x14ac:dyDescent="0.2">
      <c r="A90" s="222"/>
      <c r="B90" s="223"/>
      <c r="C90" s="224"/>
      <c r="D90" s="8"/>
      <c r="E90" s="222"/>
      <c r="F90" s="223"/>
      <c r="G90" s="223"/>
      <c r="H90" s="223"/>
      <c r="I90" s="223"/>
      <c r="J90" s="223"/>
      <c r="K90" s="224"/>
      <c r="L90" s="225"/>
      <c r="M90" s="226"/>
      <c r="N90" s="226"/>
      <c r="O90" s="226"/>
      <c r="P90" s="226"/>
      <c r="Q90" s="226"/>
      <c r="R90" s="227"/>
    </row>
    <row r="91" spans="1:18" x14ac:dyDescent="0.2">
      <c r="A91" s="202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4"/>
    </row>
    <row r="92" spans="1:18" ht="16.5" customHeight="1" x14ac:dyDescent="0.2">
      <c r="A92" s="205" t="s">
        <v>90</v>
      </c>
      <c r="B92" s="14" t="s">
        <v>91</v>
      </c>
      <c r="C92" s="190" t="s">
        <v>235</v>
      </c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</row>
    <row r="93" spans="1:18" ht="16.5" customHeight="1" x14ac:dyDescent="0.2">
      <c r="A93" s="206"/>
      <c r="B93" s="14" t="s">
        <v>92</v>
      </c>
      <c r="C93" s="190" t="s">
        <v>93</v>
      </c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</row>
    <row r="94" spans="1:18" ht="12.75" customHeight="1" x14ac:dyDescent="0.2">
      <c r="A94" s="206"/>
      <c r="B94" s="208" t="s">
        <v>94</v>
      </c>
      <c r="C94" s="210" t="s">
        <v>236</v>
      </c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2"/>
    </row>
    <row r="95" spans="1:18" x14ac:dyDescent="0.2">
      <c r="A95" s="207"/>
      <c r="B95" s="209"/>
      <c r="C95" s="213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5"/>
    </row>
    <row r="98" spans="1:17" x14ac:dyDescent="0.2">
      <c r="A98" s="11" t="s">
        <v>95</v>
      </c>
    </row>
    <row r="100" spans="1:17" x14ac:dyDescent="0.2">
      <c r="A100" s="43" t="s">
        <v>96</v>
      </c>
      <c r="B100" s="43">
        <v>1000</v>
      </c>
      <c r="C100" s="43">
        <v>2000</v>
      </c>
      <c r="D100" s="43">
        <v>3000</v>
      </c>
      <c r="E100" s="43">
        <v>4000</v>
      </c>
      <c r="F100" s="216">
        <v>5000</v>
      </c>
      <c r="G100" s="216"/>
      <c r="H100" s="216"/>
      <c r="I100" s="216">
        <v>6000</v>
      </c>
      <c r="J100" s="216"/>
      <c r="K100" s="217"/>
      <c r="L100" s="217">
        <v>7000</v>
      </c>
      <c r="M100" s="218"/>
      <c r="N100" s="219"/>
      <c r="O100" s="220" t="s">
        <v>97</v>
      </c>
      <c r="P100" s="221"/>
      <c r="Q100" s="221"/>
    </row>
    <row r="101" spans="1:17" s="7" customFormat="1" ht="25.5" x14ac:dyDescent="0.2">
      <c r="A101" s="67" t="s">
        <v>217</v>
      </c>
      <c r="B101" s="68">
        <v>0</v>
      </c>
      <c r="C101" s="68">
        <v>400000</v>
      </c>
      <c r="D101" s="68">
        <v>50000.000000000007</v>
      </c>
      <c r="E101" s="68">
        <v>0</v>
      </c>
      <c r="F101" s="192">
        <v>0</v>
      </c>
      <c r="G101" s="193"/>
      <c r="H101" s="194"/>
      <c r="I101" s="192">
        <v>0</v>
      </c>
      <c r="J101" s="193"/>
      <c r="K101" s="193"/>
      <c r="L101" s="192">
        <v>0</v>
      </c>
      <c r="M101" s="193"/>
      <c r="N101" s="194"/>
      <c r="O101" s="195">
        <f>SUM(B101:N101)</f>
        <v>450000</v>
      </c>
      <c r="P101" s="196"/>
      <c r="Q101" s="196"/>
    </row>
    <row r="102" spans="1:17" s="7" customFormat="1" x14ac:dyDescent="0.2">
      <c r="A102" s="89" t="s">
        <v>274</v>
      </c>
      <c r="B102" s="8"/>
      <c r="C102" s="8"/>
      <c r="D102" s="8"/>
      <c r="E102" s="8"/>
      <c r="F102" s="197"/>
      <c r="G102" s="198"/>
      <c r="H102" s="199"/>
      <c r="I102" s="197"/>
      <c r="J102" s="198"/>
      <c r="K102" s="198"/>
      <c r="L102" s="197"/>
      <c r="M102" s="198"/>
      <c r="N102" s="199"/>
      <c r="O102" s="200"/>
      <c r="P102" s="201"/>
      <c r="Q102" s="201"/>
    </row>
    <row r="103" spans="1:17" s="7" customFormat="1" x14ac:dyDescent="0.2">
      <c r="A103" s="58"/>
      <c r="B103" s="8"/>
      <c r="C103" s="8"/>
      <c r="D103" s="8"/>
      <c r="E103" s="8"/>
      <c r="F103" s="197"/>
      <c r="G103" s="198"/>
      <c r="H103" s="199"/>
      <c r="I103" s="197"/>
      <c r="J103" s="198"/>
      <c r="K103" s="198"/>
      <c r="L103" s="197"/>
      <c r="M103" s="198"/>
      <c r="N103" s="199"/>
      <c r="O103" s="200"/>
      <c r="P103" s="201"/>
      <c r="Q103" s="201"/>
    </row>
    <row r="104" spans="1:17" s="7" customFormat="1" x14ac:dyDescent="0.2">
      <c r="A104" s="58"/>
      <c r="B104" s="8"/>
      <c r="C104" s="8"/>
      <c r="D104" s="8"/>
      <c r="E104" s="8"/>
      <c r="F104" s="197"/>
      <c r="G104" s="198"/>
      <c r="H104" s="199"/>
      <c r="I104" s="197"/>
      <c r="J104" s="198"/>
      <c r="K104" s="198"/>
      <c r="L104" s="197"/>
      <c r="M104" s="198"/>
      <c r="N104" s="199"/>
      <c r="O104" s="200"/>
      <c r="P104" s="201"/>
      <c r="Q104" s="201"/>
    </row>
    <row r="105" spans="1:17" s="7" customFormat="1" x14ac:dyDescent="0.2">
      <c r="A105" s="58"/>
      <c r="B105" s="8"/>
      <c r="C105" s="8"/>
      <c r="D105" s="8"/>
      <c r="E105" s="8"/>
      <c r="F105" s="197"/>
      <c r="G105" s="198"/>
      <c r="H105" s="199"/>
      <c r="I105" s="197"/>
      <c r="J105" s="198"/>
      <c r="K105" s="198"/>
      <c r="L105" s="197"/>
      <c r="M105" s="198"/>
      <c r="N105" s="199"/>
      <c r="O105" s="200"/>
      <c r="P105" s="201"/>
      <c r="Q105" s="201"/>
    </row>
    <row r="106" spans="1:17" s="7" customFormat="1" x14ac:dyDescent="0.2">
      <c r="A106" s="58"/>
      <c r="B106" s="8"/>
      <c r="C106" s="8"/>
      <c r="D106" s="8"/>
      <c r="E106" s="8"/>
      <c r="F106" s="197"/>
      <c r="G106" s="198"/>
      <c r="H106" s="199"/>
      <c r="I106" s="197"/>
      <c r="J106" s="198"/>
      <c r="K106" s="198"/>
      <c r="L106" s="197"/>
      <c r="M106" s="198"/>
      <c r="N106" s="199"/>
      <c r="O106" s="200"/>
      <c r="P106" s="201"/>
      <c r="Q106" s="201"/>
    </row>
    <row r="107" spans="1:17" s="7" customFormat="1" x14ac:dyDescent="0.2">
      <c r="B107" s="69"/>
      <c r="C107" s="69"/>
      <c r="D107" s="69"/>
      <c r="E107" s="69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6"/>
      <c r="Q107" s="186"/>
    </row>
    <row r="108" spans="1:17" s="7" customFormat="1" x14ac:dyDescent="0.2"/>
  </sheetData>
  <mergeCells count="283">
    <mergeCell ref="I50:L50"/>
    <mergeCell ref="N55:O55"/>
    <mergeCell ref="P55:Q55"/>
    <mergeCell ref="A56:R56"/>
    <mergeCell ref="A57:E57"/>
    <mergeCell ref="F57:H57"/>
    <mergeCell ref="I57:L57"/>
    <mergeCell ref="M57:O57"/>
    <mergeCell ref="P57:R57"/>
    <mergeCell ref="A52:A55"/>
    <mergeCell ref="B52:C55"/>
    <mergeCell ref="F52:G55"/>
    <mergeCell ref="H52:I52"/>
    <mergeCell ref="L54:M54"/>
    <mergeCell ref="N54:O54"/>
    <mergeCell ref="P54:Q54"/>
    <mergeCell ref="P60:Q60"/>
    <mergeCell ref="J42:K42"/>
    <mergeCell ref="L42:M42"/>
    <mergeCell ref="N42:O42"/>
    <mergeCell ref="P42:Q42"/>
    <mergeCell ref="H30:R30"/>
    <mergeCell ref="A31:R31"/>
    <mergeCell ref="A46:R46"/>
    <mergeCell ref="B58:C58"/>
    <mergeCell ref="A59:A62"/>
    <mergeCell ref="B59:C62"/>
    <mergeCell ref="L59:M59"/>
    <mergeCell ref="N59:O59"/>
    <mergeCell ref="H60:I60"/>
    <mergeCell ref="J60:K60"/>
    <mergeCell ref="L60:M60"/>
    <mergeCell ref="N60:O60"/>
    <mergeCell ref="H61:I61"/>
    <mergeCell ref="J61:K61"/>
    <mergeCell ref="L61:M61"/>
    <mergeCell ref="D59:D62"/>
    <mergeCell ref="H54:I54"/>
    <mergeCell ref="P45:Q45"/>
    <mergeCell ref="A49:R49"/>
    <mergeCell ref="N61:O61"/>
    <mergeCell ref="P61:Q61"/>
    <mergeCell ref="H62:I62"/>
    <mergeCell ref="J62:K62"/>
    <mergeCell ref="L62:M62"/>
    <mergeCell ref="N62:O62"/>
    <mergeCell ref="P62:Q62"/>
    <mergeCell ref="E42:E43"/>
    <mergeCell ref="E44:E45"/>
    <mergeCell ref="E52:E53"/>
    <mergeCell ref="E54:E55"/>
    <mergeCell ref="E59:E60"/>
    <mergeCell ref="E61:E62"/>
    <mergeCell ref="L53:M53"/>
    <mergeCell ref="N53:O53"/>
    <mergeCell ref="P53:Q53"/>
    <mergeCell ref="F58:G58"/>
    <mergeCell ref="H58:I58"/>
    <mergeCell ref="J58:K58"/>
    <mergeCell ref="L58:M58"/>
    <mergeCell ref="N58:O58"/>
    <mergeCell ref="F59:G62"/>
    <mergeCell ref="H59:I59"/>
    <mergeCell ref="M50:O50"/>
    <mergeCell ref="J59:K59"/>
    <mergeCell ref="P50:R50"/>
    <mergeCell ref="B51:C51"/>
    <mergeCell ref="F51:G51"/>
    <mergeCell ref="H51:I51"/>
    <mergeCell ref="J51:K51"/>
    <mergeCell ref="L51:M51"/>
    <mergeCell ref="N51:O51"/>
    <mergeCell ref="P51:Q51"/>
    <mergeCell ref="J52:K52"/>
    <mergeCell ref="L52:M52"/>
    <mergeCell ref="N52:O52"/>
    <mergeCell ref="P52:Q52"/>
    <mergeCell ref="D52:D53"/>
    <mergeCell ref="H53:I53"/>
    <mergeCell ref="J53:K53"/>
    <mergeCell ref="J54:K54"/>
    <mergeCell ref="P59:Q59"/>
    <mergeCell ref="A50:E50"/>
    <mergeCell ref="F50:H50"/>
    <mergeCell ref="P58:Q58"/>
    <mergeCell ref="H55:I55"/>
    <mergeCell ref="J55:K55"/>
    <mergeCell ref="L55:M55"/>
    <mergeCell ref="A48:R48"/>
    <mergeCell ref="H43:I43"/>
    <mergeCell ref="B41:C41"/>
    <mergeCell ref="R40:R41"/>
    <mergeCell ref="F42:G45"/>
    <mergeCell ref="H45:I45"/>
    <mergeCell ref="D42:D45"/>
    <mergeCell ref="A47:R47"/>
    <mergeCell ref="J44:K44"/>
    <mergeCell ref="J45:K45"/>
    <mergeCell ref="J43:K43"/>
    <mergeCell ref="P40:Q41"/>
    <mergeCell ref="N40:O41"/>
    <mergeCell ref="L40:M41"/>
    <mergeCell ref="J40:K41"/>
    <mergeCell ref="H40:I41"/>
    <mergeCell ref="F41:G41"/>
    <mergeCell ref="A40:G40"/>
    <mergeCell ref="H44:I44"/>
    <mergeCell ref="L43:M43"/>
    <mergeCell ref="N43:O43"/>
    <mergeCell ref="P43:Q43"/>
    <mergeCell ref="L45:M45"/>
    <mergeCell ref="N45:O45"/>
    <mergeCell ref="C24:R24"/>
    <mergeCell ref="F26:G26"/>
    <mergeCell ref="H26:J26"/>
    <mergeCell ref="B19:R19"/>
    <mergeCell ref="K26:M26"/>
    <mergeCell ref="B34:R34"/>
    <mergeCell ref="B36:R37"/>
    <mergeCell ref="A22:R22"/>
    <mergeCell ref="A27:R27"/>
    <mergeCell ref="A28:B28"/>
    <mergeCell ref="E30:G30"/>
    <mergeCell ref="A86:C86"/>
    <mergeCell ref="E86:K86"/>
    <mergeCell ref="L86:R86"/>
    <mergeCell ref="E72:K72"/>
    <mergeCell ref="L72:O72"/>
    <mergeCell ref="P72:R72"/>
    <mergeCell ref="E74:K74"/>
    <mergeCell ref="L74:O74"/>
    <mergeCell ref="P74:R74"/>
    <mergeCell ref="A84:R84"/>
    <mergeCell ref="A85:C85"/>
    <mergeCell ref="E85:K85"/>
    <mergeCell ref="L85:R85"/>
    <mergeCell ref="E73:K73"/>
    <mergeCell ref="E75:K75"/>
    <mergeCell ref="E76:K76"/>
    <mergeCell ref="E77:K77"/>
    <mergeCell ref="E78:K78"/>
    <mergeCell ref="L75:O75"/>
    <mergeCell ref="P75:R75"/>
    <mergeCell ref="L76:O76"/>
    <mergeCell ref="P76:R76"/>
    <mergeCell ref="L77:O77"/>
    <mergeCell ref="P77:R77"/>
    <mergeCell ref="L73:O73"/>
    <mergeCell ref="P73:R73"/>
    <mergeCell ref="A65:C70"/>
    <mergeCell ref="L70:O70"/>
    <mergeCell ref="P70:R70"/>
    <mergeCell ref="E65:K65"/>
    <mergeCell ref="E67:K67"/>
    <mergeCell ref="L65:O65"/>
    <mergeCell ref="P65:R65"/>
    <mergeCell ref="L67:O67"/>
    <mergeCell ref="P67:R67"/>
    <mergeCell ref="E66:K66"/>
    <mergeCell ref="L66:O66"/>
    <mergeCell ref="P66:R66"/>
    <mergeCell ref="E68:K68"/>
    <mergeCell ref="E69:K69"/>
    <mergeCell ref="L68:O68"/>
    <mergeCell ref="P68:R68"/>
    <mergeCell ref="L69:O69"/>
    <mergeCell ref="P69:R69"/>
    <mergeCell ref="A1:R1"/>
    <mergeCell ref="A2:R2"/>
    <mergeCell ref="A3:R3"/>
    <mergeCell ref="A4:R4"/>
    <mergeCell ref="A5:R5"/>
    <mergeCell ref="A6:R6"/>
    <mergeCell ref="A30:B30"/>
    <mergeCell ref="A39:R39"/>
    <mergeCell ref="B38:R38"/>
    <mergeCell ref="A35:R35"/>
    <mergeCell ref="A7:R7"/>
    <mergeCell ref="A8:R8"/>
    <mergeCell ref="A9:R9"/>
    <mergeCell ref="A10:A12"/>
    <mergeCell ref="B10:R12"/>
    <mergeCell ref="A13:A16"/>
    <mergeCell ref="B13:R16"/>
    <mergeCell ref="B17:R18"/>
    <mergeCell ref="C25:R25"/>
    <mergeCell ref="A25:B25"/>
    <mergeCell ref="A26:B26"/>
    <mergeCell ref="A24:B24"/>
    <mergeCell ref="A23:B23"/>
    <mergeCell ref="C23:R23"/>
    <mergeCell ref="A87:C87"/>
    <mergeCell ref="E87:K87"/>
    <mergeCell ref="L87:R87"/>
    <mergeCell ref="A20:A21"/>
    <mergeCell ref="B20:E21"/>
    <mergeCell ref="F20:K21"/>
    <mergeCell ref="L20:R21"/>
    <mergeCell ref="A17:A18"/>
    <mergeCell ref="A36:A38"/>
    <mergeCell ref="A32:A34"/>
    <mergeCell ref="B32:R33"/>
    <mergeCell ref="L44:M44"/>
    <mergeCell ref="N44:O44"/>
    <mergeCell ref="P44:Q44"/>
    <mergeCell ref="H42:I42"/>
    <mergeCell ref="A42:A45"/>
    <mergeCell ref="B42:C45"/>
    <mergeCell ref="L71:O71"/>
    <mergeCell ref="P71:R71"/>
    <mergeCell ref="E71:K71"/>
    <mergeCell ref="E70:K70"/>
    <mergeCell ref="A71:C77"/>
    <mergeCell ref="L78:O78"/>
    <mergeCell ref="P78:R78"/>
    <mergeCell ref="A88:C88"/>
    <mergeCell ref="E88:K88"/>
    <mergeCell ref="L88:R88"/>
    <mergeCell ref="A89:C89"/>
    <mergeCell ref="E89:K89"/>
    <mergeCell ref="L89:R89"/>
    <mergeCell ref="A90:C90"/>
    <mergeCell ref="E90:K90"/>
    <mergeCell ref="L90:R90"/>
    <mergeCell ref="A91:R91"/>
    <mergeCell ref="A92:A95"/>
    <mergeCell ref="C92:R92"/>
    <mergeCell ref="C93:R93"/>
    <mergeCell ref="B94:B95"/>
    <mergeCell ref="C94:R95"/>
    <mergeCell ref="F100:H100"/>
    <mergeCell ref="I100:K100"/>
    <mergeCell ref="L100:N100"/>
    <mergeCell ref="O100:Q100"/>
    <mergeCell ref="O103:Q103"/>
    <mergeCell ref="F104:H104"/>
    <mergeCell ref="I104:K104"/>
    <mergeCell ref="L104:N104"/>
    <mergeCell ref="O104:Q104"/>
    <mergeCell ref="F105:H105"/>
    <mergeCell ref="I105:K105"/>
    <mergeCell ref="L105:N105"/>
    <mergeCell ref="O105:Q105"/>
    <mergeCell ref="F107:H107"/>
    <mergeCell ref="I107:K107"/>
    <mergeCell ref="L107:N107"/>
    <mergeCell ref="O107:Q107"/>
    <mergeCell ref="A63:R63"/>
    <mergeCell ref="A64:C64"/>
    <mergeCell ref="E64:K64"/>
    <mergeCell ref="L64:O64"/>
    <mergeCell ref="P64:R64"/>
    <mergeCell ref="F101:H101"/>
    <mergeCell ref="I101:K101"/>
    <mergeCell ref="L101:N101"/>
    <mergeCell ref="O101:Q101"/>
    <mergeCell ref="F102:H102"/>
    <mergeCell ref="I102:K102"/>
    <mergeCell ref="L102:N102"/>
    <mergeCell ref="O102:Q102"/>
    <mergeCell ref="F106:H106"/>
    <mergeCell ref="I106:K106"/>
    <mergeCell ref="L106:N106"/>
    <mergeCell ref="O106:Q106"/>
    <mergeCell ref="F103:H103"/>
    <mergeCell ref="I103:K103"/>
    <mergeCell ref="L103:N103"/>
    <mergeCell ref="A78:C83"/>
    <mergeCell ref="E79:K79"/>
    <mergeCell ref="L79:O79"/>
    <mergeCell ref="P79:R79"/>
    <mergeCell ref="E80:K80"/>
    <mergeCell ref="L80:O80"/>
    <mergeCell ref="P80:R80"/>
    <mergeCell ref="E81:K81"/>
    <mergeCell ref="L81:O81"/>
    <mergeCell ref="P81:R81"/>
    <mergeCell ref="E82:K82"/>
    <mergeCell ref="L82:O82"/>
    <mergeCell ref="P82:R82"/>
    <mergeCell ref="E83:K83"/>
    <mergeCell ref="L83:O83"/>
    <mergeCell ref="P83:R83"/>
  </mergeCells>
  <pageMargins left="0.27559055118110198" right="0.23622047244094499" top="0.31496062992126" bottom="0.27559055118110198" header="0" footer="0"/>
  <pageSetup scale="66" fitToHeight="4" orientation="landscape" r:id="rId1"/>
  <headerFooter alignWithMargins="0">
    <oddFooter>&amp;C&amp;P de &amp;N&amp;R&amp;F</oddFooter>
  </headerFooter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98"/>
  <sheetViews>
    <sheetView showGridLines="0" topLeftCell="A76" zoomScaleNormal="100" workbookViewId="0">
      <selection activeCell="A79" sqref="A79:C79"/>
    </sheetView>
  </sheetViews>
  <sheetFormatPr baseColWidth="10" defaultColWidth="9.140625" defaultRowHeight="12.75" x14ac:dyDescent="0.2"/>
  <cols>
    <col min="1" max="1" width="25.7109375" customWidth="1"/>
    <col min="2" max="2" width="11.42578125" customWidth="1"/>
    <col min="3" max="3" width="14.5703125" customWidth="1"/>
    <col min="4" max="4" width="13.42578125" customWidth="1"/>
    <col min="5" max="5" width="20.28515625" customWidth="1"/>
    <col min="6" max="6" width="7.28515625" customWidth="1"/>
    <col min="7" max="7" width="4.7109375" customWidth="1"/>
    <col min="8" max="8" width="7.42578125" customWidth="1"/>
    <col min="9" max="9" width="6" customWidth="1"/>
    <col min="10" max="10" width="7.28515625" customWidth="1"/>
    <col min="11" max="11" width="4.28515625" customWidth="1"/>
    <col min="12" max="12" width="5.140625" customWidth="1"/>
    <col min="13" max="13" width="6.140625" customWidth="1"/>
    <col min="14" max="14" width="4.5703125" customWidth="1"/>
    <col min="15" max="15" width="6.42578125" customWidth="1"/>
    <col min="16" max="16" width="5.140625" customWidth="1"/>
    <col min="17" max="17" width="8" customWidth="1"/>
    <col min="18" max="18" width="12.85546875" customWidth="1"/>
  </cols>
  <sheetData>
    <row r="1" spans="1:18" x14ac:dyDescent="0.2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</row>
    <row r="2" spans="1:18" ht="23.25" x14ac:dyDescent="0.2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18" ht="20.25" x14ac:dyDescent="0.2">
      <c r="A3" s="258" t="s">
        <v>288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18" ht="18" x14ac:dyDescent="0.2">
      <c r="A4" s="148" t="s">
        <v>98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50"/>
    </row>
    <row r="5" spans="1:18" ht="18" x14ac:dyDescent="0.2">
      <c r="A5" s="148" t="s">
        <v>287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50"/>
    </row>
    <row r="6" spans="1:18" x14ac:dyDescent="0.2">
      <c r="A6" s="26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265"/>
    </row>
    <row r="7" spans="1:18" x14ac:dyDescent="0.2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265"/>
    </row>
    <row r="8" spans="1:18" x14ac:dyDescent="0.2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265"/>
    </row>
    <row r="9" spans="1:18" x14ac:dyDescent="0.2">
      <c r="A9" s="274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6"/>
    </row>
    <row r="10" spans="1:18" s="7" customFormat="1" x14ac:dyDescent="0.2">
      <c r="A10" s="277" t="s">
        <v>21</v>
      </c>
      <c r="B10" s="279" t="s">
        <v>10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1"/>
    </row>
    <row r="11" spans="1:18" s="7" customFormat="1" x14ac:dyDescent="0.2">
      <c r="A11" s="278"/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4"/>
    </row>
    <row r="12" spans="1:18" s="7" customFormat="1" x14ac:dyDescent="0.2">
      <c r="A12" s="278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7"/>
    </row>
    <row r="13" spans="1:18" s="7" customFormat="1" x14ac:dyDescent="0.2">
      <c r="A13" s="288" t="s">
        <v>23</v>
      </c>
      <c r="B13" s="291" t="s">
        <v>99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</row>
    <row r="14" spans="1:18" s="7" customFormat="1" x14ac:dyDescent="0.2">
      <c r="A14" s="289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</row>
    <row r="15" spans="1:18" s="7" customFormat="1" x14ac:dyDescent="0.2">
      <c r="A15" s="289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</row>
    <row r="16" spans="1:18" s="7" customFormat="1" x14ac:dyDescent="0.2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</row>
    <row r="17" spans="1:18" s="7" customFormat="1" x14ac:dyDescent="0.2">
      <c r="A17" s="229" t="s">
        <v>25</v>
      </c>
      <c r="B17" s="292" t="s">
        <v>216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4"/>
    </row>
    <row r="18" spans="1:18" s="7" customFormat="1" x14ac:dyDescent="0.2">
      <c r="A18" s="230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7"/>
    </row>
    <row r="19" spans="1:18" s="7" customFormat="1" ht="51" x14ac:dyDescent="0.2">
      <c r="A19" s="44" t="s">
        <v>100</v>
      </c>
      <c r="B19" s="313" t="s">
        <v>237</v>
      </c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5"/>
    </row>
    <row r="20" spans="1:18" s="7" customFormat="1" x14ac:dyDescent="0.2">
      <c r="A20" s="277" t="s">
        <v>101</v>
      </c>
      <c r="B20" s="231">
        <v>0</v>
      </c>
      <c r="C20" s="232"/>
      <c r="D20" s="232"/>
      <c r="E20" s="233"/>
      <c r="F20" s="237" t="s">
        <v>28</v>
      </c>
      <c r="G20" s="108"/>
      <c r="H20" s="108"/>
      <c r="I20" s="108"/>
      <c r="J20" s="108"/>
      <c r="K20" s="109"/>
      <c r="L20" s="239">
        <f>R44</f>
        <v>396265.68</v>
      </c>
      <c r="M20" s="240"/>
      <c r="N20" s="240"/>
      <c r="O20" s="240"/>
      <c r="P20" s="240"/>
      <c r="Q20" s="240"/>
      <c r="R20" s="241"/>
    </row>
    <row r="21" spans="1:18" s="7" customFormat="1" x14ac:dyDescent="0.2">
      <c r="A21" s="277"/>
      <c r="B21" s="234"/>
      <c r="C21" s="235"/>
      <c r="D21" s="235"/>
      <c r="E21" s="236"/>
      <c r="F21" s="238"/>
      <c r="G21" s="110"/>
      <c r="H21" s="110"/>
      <c r="I21" s="110"/>
      <c r="J21" s="110"/>
      <c r="K21" s="111"/>
      <c r="L21" s="242"/>
      <c r="M21" s="243"/>
      <c r="N21" s="243"/>
      <c r="O21" s="243"/>
      <c r="P21" s="243"/>
      <c r="Q21" s="243"/>
      <c r="R21" s="244"/>
    </row>
    <row r="22" spans="1:18" s="7" customFormat="1" x14ac:dyDescent="0.2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9"/>
    </row>
    <row r="23" spans="1:18" s="7" customFormat="1" ht="32.25" customHeight="1" x14ac:dyDescent="0.2">
      <c r="A23" s="298" t="s">
        <v>29</v>
      </c>
      <c r="B23" s="267"/>
      <c r="C23" s="158" t="s">
        <v>218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300"/>
    </row>
    <row r="24" spans="1:18" s="7" customFormat="1" ht="81" customHeight="1" x14ac:dyDescent="0.2">
      <c r="A24" s="98" t="s">
        <v>30</v>
      </c>
      <c r="B24" s="300"/>
      <c r="C24" s="308" t="s">
        <v>279</v>
      </c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10"/>
    </row>
    <row r="25" spans="1:18" s="20" customFormat="1" ht="18" customHeight="1" x14ac:dyDescent="0.2">
      <c r="A25" s="298" t="s">
        <v>31</v>
      </c>
      <c r="B25" s="267"/>
      <c r="C25" s="298" t="s">
        <v>32</v>
      </c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67"/>
    </row>
    <row r="26" spans="1:18" s="7" customFormat="1" ht="24" customHeight="1" x14ac:dyDescent="0.2">
      <c r="A26" s="266" t="s">
        <v>33</v>
      </c>
      <c r="B26" s="267"/>
      <c r="C26" s="16" t="s">
        <v>34</v>
      </c>
      <c r="D26" s="16" t="s">
        <v>35</v>
      </c>
      <c r="E26" s="16" t="s">
        <v>36</v>
      </c>
      <c r="F26" s="311" t="s">
        <v>37</v>
      </c>
      <c r="G26" s="312"/>
      <c r="H26" s="98" t="s">
        <v>38</v>
      </c>
      <c r="I26" s="99"/>
      <c r="J26" s="300"/>
      <c r="K26" s="266" t="s">
        <v>39</v>
      </c>
      <c r="L26" s="299"/>
      <c r="M26" s="267"/>
      <c r="N26" s="52"/>
      <c r="O26" s="53"/>
      <c r="P26" s="53"/>
      <c r="Q26" s="53"/>
      <c r="R26" s="54"/>
    </row>
    <row r="27" spans="1:18" s="7" customFormat="1" x14ac:dyDescent="0.2">
      <c r="A27" s="320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2"/>
    </row>
    <row r="28" spans="1:18" s="7" customFormat="1" ht="24" customHeight="1" x14ac:dyDescent="0.2">
      <c r="A28" s="298" t="s">
        <v>40</v>
      </c>
      <c r="B28" s="267"/>
      <c r="C28" s="65" t="s">
        <v>41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</row>
    <row r="29" spans="1:18" s="7" customFormat="1" ht="4.5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7" customFormat="1" ht="51.75" customHeight="1" x14ac:dyDescent="0.2">
      <c r="A30" s="266" t="s">
        <v>42</v>
      </c>
      <c r="B30" s="267"/>
      <c r="C30" s="22" t="s">
        <v>43</v>
      </c>
      <c r="D30" s="22" t="s">
        <v>102</v>
      </c>
      <c r="E30" s="158" t="s">
        <v>45</v>
      </c>
      <c r="F30" s="99"/>
      <c r="G30" s="300"/>
      <c r="H30" s="364" t="s">
        <v>46</v>
      </c>
      <c r="I30" s="365"/>
      <c r="J30" s="365"/>
      <c r="K30" s="365"/>
      <c r="L30" s="365"/>
      <c r="M30" s="365"/>
      <c r="N30" s="365"/>
      <c r="O30" s="365"/>
      <c r="P30" s="365"/>
      <c r="Q30" s="365"/>
      <c r="R30" s="366"/>
    </row>
    <row r="31" spans="1:18" s="7" customFormat="1" x14ac:dyDescent="0.2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9"/>
    </row>
    <row r="32" spans="1:18" x14ac:dyDescent="0.2">
      <c r="A32" s="247" t="s">
        <v>47</v>
      </c>
      <c r="B32" s="237" t="s">
        <v>48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</row>
    <row r="33" spans="1:18" x14ac:dyDescent="0.2">
      <c r="A33" s="151"/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</row>
    <row r="34" spans="1:18" x14ac:dyDescent="0.2">
      <c r="A34" s="151"/>
      <c r="B34" s="316" t="s">
        <v>49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70"/>
    </row>
    <row r="35" spans="1:18" x14ac:dyDescent="0.2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3"/>
    </row>
    <row r="36" spans="1:18" x14ac:dyDescent="0.2">
      <c r="A36" s="229" t="s">
        <v>50</v>
      </c>
      <c r="B36" s="168" t="s">
        <v>103</v>
      </c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9"/>
    </row>
    <row r="37" spans="1:18" x14ac:dyDescent="0.2">
      <c r="A37" s="245"/>
      <c r="B37" s="400"/>
      <c r="C37" s="401"/>
      <c r="D37" s="401"/>
      <c r="E37" s="401"/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2"/>
    </row>
    <row r="38" spans="1:18" x14ac:dyDescent="0.2">
      <c r="A38" s="246"/>
      <c r="B38" s="268" t="s">
        <v>52</v>
      </c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70"/>
    </row>
    <row r="39" spans="1:18" x14ac:dyDescent="0.2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4"/>
    </row>
    <row r="40" spans="1:18" ht="28.5" customHeight="1" x14ac:dyDescent="0.2">
      <c r="A40" s="147" t="s">
        <v>53</v>
      </c>
      <c r="B40" s="339"/>
      <c r="C40" s="339"/>
      <c r="D40" s="339"/>
      <c r="E40" s="339"/>
      <c r="F40" s="339"/>
      <c r="G40" s="340"/>
      <c r="H40" s="333"/>
      <c r="I40" s="334"/>
      <c r="J40" s="333" t="s">
        <v>54</v>
      </c>
      <c r="K40" s="334"/>
      <c r="L40" s="333" t="s">
        <v>55</v>
      </c>
      <c r="M40" s="334"/>
      <c r="N40" s="333" t="s">
        <v>56</v>
      </c>
      <c r="O40" s="334"/>
      <c r="P40" s="333" t="s">
        <v>57</v>
      </c>
      <c r="Q40" s="334"/>
      <c r="R40" s="326" t="s">
        <v>58</v>
      </c>
    </row>
    <row r="41" spans="1:18" ht="27.75" customHeight="1" x14ac:dyDescent="0.2">
      <c r="A41" s="23" t="s">
        <v>59</v>
      </c>
      <c r="B41" s="403" t="s">
        <v>60</v>
      </c>
      <c r="C41" s="404"/>
      <c r="D41" s="50" t="s">
        <v>61</v>
      </c>
      <c r="E41" s="47" t="s">
        <v>62</v>
      </c>
      <c r="F41" s="335" t="s">
        <v>63</v>
      </c>
      <c r="G41" s="336"/>
      <c r="H41" s="335"/>
      <c r="I41" s="336"/>
      <c r="J41" s="335"/>
      <c r="K41" s="336"/>
      <c r="L41" s="335"/>
      <c r="M41" s="336"/>
      <c r="N41" s="335"/>
      <c r="O41" s="336"/>
      <c r="P41" s="335"/>
      <c r="Q41" s="336"/>
      <c r="R41" s="327"/>
    </row>
    <row r="42" spans="1:18" s="7" customFormat="1" ht="12.75" customHeight="1" x14ac:dyDescent="0.2">
      <c r="A42" s="405" t="s">
        <v>292</v>
      </c>
      <c r="B42" s="210" t="s">
        <v>213</v>
      </c>
      <c r="C42" s="306"/>
      <c r="D42" s="395" t="s">
        <v>65</v>
      </c>
      <c r="E42" s="408" t="s">
        <v>112</v>
      </c>
      <c r="F42" s="210" t="s">
        <v>113</v>
      </c>
      <c r="G42" s="306"/>
      <c r="H42" s="225" t="s">
        <v>68</v>
      </c>
      <c r="I42" s="227"/>
      <c r="J42" s="414">
        <f>(J44/$R$44)/100%</f>
        <v>0.47913309070823396</v>
      </c>
      <c r="K42" s="415"/>
      <c r="L42" s="414">
        <f>(L44/$R$44)/100%</f>
        <v>0.14348454299650679</v>
      </c>
      <c r="M42" s="415"/>
      <c r="N42" s="414">
        <f>(N44/$R$44)/100%</f>
        <v>0.20328533119497</v>
      </c>
      <c r="O42" s="415"/>
      <c r="P42" s="414">
        <f>(P44/$R$44)/100%</f>
        <v>0.17409703510028926</v>
      </c>
      <c r="Q42" s="415"/>
      <c r="R42" s="76">
        <f>SUM(J42:Q42)</f>
        <v>1</v>
      </c>
    </row>
    <row r="43" spans="1:18" s="7" customFormat="1" x14ac:dyDescent="0.2">
      <c r="A43" s="406"/>
      <c r="B43" s="360"/>
      <c r="C43" s="361"/>
      <c r="D43" s="396"/>
      <c r="E43" s="409"/>
      <c r="F43" s="360"/>
      <c r="G43" s="361"/>
      <c r="H43" s="225" t="s">
        <v>69</v>
      </c>
      <c r="I43" s="227"/>
      <c r="J43" s="414">
        <f>(J45/$R$44)/100%</f>
        <v>0</v>
      </c>
      <c r="K43" s="415"/>
      <c r="L43" s="414">
        <f>(L45/$R$44)/100%</f>
        <v>0</v>
      </c>
      <c r="M43" s="415"/>
      <c r="N43" s="414">
        <f>(N45/$R$44)/100%</f>
        <v>0</v>
      </c>
      <c r="O43" s="415"/>
      <c r="P43" s="414">
        <f>(P45/$R$44)/100%</f>
        <v>0</v>
      </c>
      <c r="Q43" s="415"/>
      <c r="R43" s="77">
        <f>SUM(J43:Q43)</f>
        <v>0</v>
      </c>
    </row>
    <row r="44" spans="1:18" s="7" customFormat="1" x14ac:dyDescent="0.2">
      <c r="A44" s="406"/>
      <c r="B44" s="360"/>
      <c r="C44" s="361"/>
      <c r="D44" s="396"/>
      <c r="E44" s="408" t="s">
        <v>214</v>
      </c>
      <c r="F44" s="360"/>
      <c r="G44" s="361"/>
      <c r="H44" s="225" t="s">
        <v>71</v>
      </c>
      <c r="I44" s="227"/>
      <c r="J44" s="416">
        <f>J53</f>
        <v>189864</v>
      </c>
      <c r="K44" s="417"/>
      <c r="L44" s="416">
        <f>L53</f>
        <v>56858</v>
      </c>
      <c r="M44" s="417"/>
      <c r="N44" s="416">
        <f>N53</f>
        <v>80555</v>
      </c>
      <c r="O44" s="417"/>
      <c r="P44" s="416">
        <f>P53</f>
        <v>68988.679999999993</v>
      </c>
      <c r="Q44" s="417"/>
      <c r="R44" s="78">
        <f>SUM(J44:Q44)</f>
        <v>396265.68</v>
      </c>
    </row>
    <row r="45" spans="1:18" s="7" customFormat="1" ht="32.25" customHeight="1" x14ac:dyDescent="0.2">
      <c r="A45" s="407"/>
      <c r="B45" s="362"/>
      <c r="C45" s="363"/>
      <c r="D45" s="397"/>
      <c r="E45" s="410"/>
      <c r="F45" s="362"/>
      <c r="G45" s="363"/>
      <c r="H45" s="225" t="s">
        <v>72</v>
      </c>
      <c r="I45" s="227"/>
      <c r="J45" s="418"/>
      <c r="K45" s="419"/>
      <c r="L45" s="418"/>
      <c r="M45" s="419"/>
      <c r="N45" s="418"/>
      <c r="O45" s="419"/>
      <c r="P45" s="225"/>
      <c r="Q45" s="227"/>
      <c r="R45" s="78">
        <f>SUM(J45:Q45)</f>
        <v>0</v>
      </c>
    </row>
    <row r="46" spans="1:18" x14ac:dyDescent="0.2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2"/>
    </row>
    <row r="47" spans="1:18" ht="30" customHeight="1" x14ac:dyDescent="0.2">
      <c r="A47" s="330" t="s">
        <v>73</v>
      </c>
      <c r="B47" s="186"/>
      <c r="C47" s="186"/>
      <c r="D47" s="186"/>
      <c r="E47" s="186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9"/>
    </row>
    <row r="48" spans="1:18" ht="17.25" customHeight="1" x14ac:dyDescent="0.2">
      <c r="A48" s="323" t="s">
        <v>104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5"/>
    </row>
    <row r="49" spans="1:18" ht="38.25" customHeight="1" x14ac:dyDescent="0.2">
      <c r="A49" s="411" t="s">
        <v>105</v>
      </c>
      <c r="B49" s="412"/>
      <c r="C49" s="412"/>
      <c r="D49" s="412"/>
      <c r="E49" s="413"/>
      <c r="F49" s="307" t="s">
        <v>75</v>
      </c>
      <c r="G49" s="343"/>
      <c r="H49" s="343"/>
      <c r="I49" s="307" t="s">
        <v>266</v>
      </c>
      <c r="J49" s="226"/>
      <c r="K49" s="226"/>
      <c r="L49" s="227"/>
      <c r="M49" s="225" t="s">
        <v>76</v>
      </c>
      <c r="N49" s="226"/>
      <c r="O49" s="226"/>
      <c r="P49" s="307" t="s">
        <v>77</v>
      </c>
      <c r="Q49" s="343"/>
      <c r="R49" s="344"/>
    </row>
    <row r="50" spans="1:18" ht="33.75" customHeight="1" x14ac:dyDescent="0.2">
      <c r="A50" s="49" t="s">
        <v>59</v>
      </c>
      <c r="B50" s="345" t="s">
        <v>60</v>
      </c>
      <c r="C50" s="346"/>
      <c r="D50" s="50" t="s">
        <v>61</v>
      </c>
      <c r="E50" s="56" t="s">
        <v>62</v>
      </c>
      <c r="F50" s="140" t="s">
        <v>63</v>
      </c>
      <c r="G50" s="142"/>
      <c r="H50" s="298"/>
      <c r="I50" s="267"/>
      <c r="J50" s="140" t="s">
        <v>54</v>
      </c>
      <c r="K50" s="142"/>
      <c r="L50" s="140" t="s">
        <v>55</v>
      </c>
      <c r="M50" s="142"/>
      <c r="N50" s="140" t="s">
        <v>56</v>
      </c>
      <c r="O50" s="142"/>
      <c r="P50" s="140" t="s">
        <v>57</v>
      </c>
      <c r="Q50" s="142"/>
      <c r="R50" s="10" t="s">
        <v>17</v>
      </c>
    </row>
    <row r="51" spans="1:18" ht="12.75" customHeight="1" x14ac:dyDescent="0.2">
      <c r="A51" s="374" t="s">
        <v>286</v>
      </c>
      <c r="B51" s="210" t="s">
        <v>213</v>
      </c>
      <c r="C51" s="306"/>
      <c r="D51" s="395" t="s">
        <v>65</v>
      </c>
      <c r="E51" s="408" t="s">
        <v>112</v>
      </c>
      <c r="F51" s="383" t="s">
        <v>113</v>
      </c>
      <c r="G51" s="384"/>
      <c r="H51" s="140" t="s">
        <v>68</v>
      </c>
      <c r="I51" s="142"/>
      <c r="J51" s="414">
        <f>(J53/$R$53)/100%</f>
        <v>0.47913309070823396</v>
      </c>
      <c r="K51" s="415"/>
      <c r="L51" s="414">
        <f>(L53/$R$53)/100%</f>
        <v>0.14348454299650679</v>
      </c>
      <c r="M51" s="415"/>
      <c r="N51" s="414">
        <f>(N53/$R$53)/100%</f>
        <v>0.20328533119497</v>
      </c>
      <c r="O51" s="415"/>
      <c r="P51" s="414">
        <f>(P53/$R$53)/100%</f>
        <v>0.17409703510028926</v>
      </c>
      <c r="Q51" s="415"/>
      <c r="R51" s="75">
        <f>SUM(J51:Q51)</f>
        <v>1</v>
      </c>
    </row>
    <row r="52" spans="1:18" x14ac:dyDescent="0.2">
      <c r="A52" s="375"/>
      <c r="B52" s="360"/>
      <c r="C52" s="361"/>
      <c r="D52" s="396"/>
      <c r="E52" s="409"/>
      <c r="F52" s="385"/>
      <c r="G52" s="386"/>
      <c r="H52" s="140" t="s">
        <v>69</v>
      </c>
      <c r="I52" s="142"/>
      <c r="J52" s="414">
        <f>(J54/$R$53)/100%</f>
        <v>0</v>
      </c>
      <c r="K52" s="415"/>
      <c r="L52" s="414">
        <f>(L54/$R$53)/100%</f>
        <v>0</v>
      </c>
      <c r="M52" s="415"/>
      <c r="N52" s="414">
        <f>(N54/$R$53)/100%</f>
        <v>0</v>
      </c>
      <c r="O52" s="415"/>
      <c r="P52" s="414">
        <f>(P54/$R$53)/100%</f>
        <v>0</v>
      </c>
      <c r="Q52" s="415"/>
      <c r="R52" s="74"/>
    </row>
    <row r="53" spans="1:18" ht="12.75" customHeight="1" x14ac:dyDescent="0.2">
      <c r="A53" s="375"/>
      <c r="B53" s="360"/>
      <c r="C53" s="361"/>
      <c r="D53" s="396"/>
      <c r="E53" s="408" t="s">
        <v>214</v>
      </c>
      <c r="F53" s="385"/>
      <c r="G53" s="386"/>
      <c r="H53" s="140" t="s">
        <v>71</v>
      </c>
      <c r="I53" s="142"/>
      <c r="J53" s="416">
        <v>189864</v>
      </c>
      <c r="K53" s="417"/>
      <c r="L53" s="416">
        <v>56858</v>
      </c>
      <c r="M53" s="417"/>
      <c r="N53" s="416">
        <v>80555</v>
      </c>
      <c r="O53" s="417"/>
      <c r="P53" s="416">
        <v>68988.679999999993</v>
      </c>
      <c r="Q53" s="417"/>
      <c r="R53" s="71">
        <f>SUM(J53:Q53)</f>
        <v>396265.68</v>
      </c>
    </row>
    <row r="54" spans="1:18" ht="27" customHeight="1" x14ac:dyDescent="0.2">
      <c r="A54" s="375"/>
      <c r="B54" s="362"/>
      <c r="C54" s="363"/>
      <c r="D54" s="397"/>
      <c r="E54" s="410"/>
      <c r="F54" s="387"/>
      <c r="G54" s="388"/>
      <c r="H54" s="140" t="s">
        <v>72</v>
      </c>
      <c r="I54" s="142"/>
      <c r="J54" s="416"/>
      <c r="K54" s="417"/>
      <c r="L54" s="341"/>
      <c r="M54" s="342"/>
      <c r="N54" s="379"/>
      <c r="O54" s="380"/>
      <c r="P54" s="379"/>
      <c r="Q54" s="380"/>
      <c r="R54" s="74"/>
    </row>
    <row r="55" spans="1:18" x14ac:dyDescent="0.2">
      <c r="A55" s="420"/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2"/>
    </row>
    <row r="56" spans="1:18" ht="48.75" customHeight="1" x14ac:dyDescent="0.2">
      <c r="A56" s="190" t="s">
        <v>80</v>
      </c>
      <c r="B56" s="191"/>
      <c r="C56" s="191"/>
      <c r="D56" s="25"/>
      <c r="E56" s="190" t="s">
        <v>81</v>
      </c>
      <c r="F56" s="191"/>
      <c r="G56" s="191"/>
      <c r="H56" s="191"/>
      <c r="I56" s="191"/>
      <c r="J56" s="191"/>
      <c r="K56" s="191"/>
      <c r="L56" s="190" t="s">
        <v>82</v>
      </c>
      <c r="M56" s="191"/>
      <c r="N56" s="191"/>
      <c r="O56" s="191"/>
      <c r="P56" s="190" t="s">
        <v>83</v>
      </c>
      <c r="Q56" s="191"/>
      <c r="R56" s="191"/>
    </row>
    <row r="57" spans="1:18" ht="27.75" customHeight="1" x14ac:dyDescent="0.2">
      <c r="A57" s="168" t="s">
        <v>238</v>
      </c>
      <c r="B57" s="169"/>
      <c r="C57" s="170"/>
      <c r="D57" s="8"/>
      <c r="E57" s="228" t="s">
        <v>239</v>
      </c>
      <c r="F57" s="389"/>
      <c r="G57" s="389"/>
      <c r="H57" s="389"/>
      <c r="I57" s="389"/>
      <c r="J57" s="389"/>
      <c r="K57" s="390"/>
      <c r="L57" s="391">
        <v>43831</v>
      </c>
      <c r="M57" s="226"/>
      <c r="N57" s="226"/>
      <c r="O57" s="227"/>
      <c r="P57" s="391">
        <v>44196</v>
      </c>
      <c r="Q57" s="226"/>
      <c r="R57" s="227"/>
    </row>
    <row r="58" spans="1:18" ht="27.75" customHeight="1" x14ac:dyDescent="0.2">
      <c r="A58" s="171"/>
      <c r="B58" s="172"/>
      <c r="C58" s="173"/>
      <c r="D58" s="8"/>
      <c r="E58" s="228" t="s">
        <v>240</v>
      </c>
      <c r="F58" s="389"/>
      <c r="G58" s="389"/>
      <c r="H58" s="389"/>
      <c r="I58" s="389"/>
      <c r="J58" s="389"/>
      <c r="K58" s="390"/>
      <c r="L58" s="391">
        <v>43831</v>
      </c>
      <c r="M58" s="226"/>
      <c r="N58" s="226"/>
      <c r="O58" s="227"/>
      <c r="P58" s="391">
        <v>44196</v>
      </c>
      <c r="Q58" s="226"/>
      <c r="R58" s="227"/>
    </row>
    <row r="59" spans="1:18" ht="51.75" customHeight="1" x14ac:dyDescent="0.2">
      <c r="A59" s="168" t="s">
        <v>241</v>
      </c>
      <c r="B59" s="169"/>
      <c r="C59" s="170"/>
      <c r="D59" s="8"/>
      <c r="E59" s="228" t="s">
        <v>242</v>
      </c>
      <c r="F59" s="389"/>
      <c r="G59" s="389"/>
      <c r="H59" s="389"/>
      <c r="I59" s="389"/>
      <c r="J59" s="389"/>
      <c r="K59" s="390"/>
      <c r="L59" s="391">
        <v>43831</v>
      </c>
      <c r="M59" s="226"/>
      <c r="N59" s="226"/>
      <c r="O59" s="227"/>
      <c r="P59" s="391">
        <v>44196</v>
      </c>
      <c r="Q59" s="226"/>
      <c r="R59" s="227"/>
    </row>
    <row r="60" spans="1:18" ht="51.75" customHeight="1" x14ac:dyDescent="0.2">
      <c r="A60" s="174"/>
      <c r="B60" s="175"/>
      <c r="C60" s="176"/>
      <c r="D60" s="8"/>
      <c r="E60" s="228" t="s">
        <v>243</v>
      </c>
      <c r="F60" s="389"/>
      <c r="G60" s="389"/>
      <c r="H60" s="389"/>
      <c r="I60" s="389"/>
      <c r="J60" s="389"/>
      <c r="K60" s="390"/>
      <c r="L60" s="391">
        <v>43831</v>
      </c>
      <c r="M60" s="226"/>
      <c r="N60" s="226"/>
      <c r="O60" s="227"/>
      <c r="P60" s="391">
        <v>44196</v>
      </c>
      <c r="Q60" s="226"/>
      <c r="R60" s="227"/>
    </row>
    <row r="61" spans="1:18" ht="27.75" customHeight="1" x14ac:dyDescent="0.2">
      <c r="A61" s="253" t="s">
        <v>244</v>
      </c>
      <c r="B61" s="253"/>
      <c r="C61" s="253"/>
      <c r="D61" s="8"/>
      <c r="E61" s="228" t="s">
        <v>245</v>
      </c>
      <c r="F61" s="389"/>
      <c r="G61" s="389"/>
      <c r="H61" s="389"/>
      <c r="I61" s="389"/>
      <c r="J61" s="389"/>
      <c r="K61" s="390"/>
      <c r="L61" s="391">
        <v>43831</v>
      </c>
      <c r="M61" s="226"/>
      <c r="N61" s="226"/>
      <c r="O61" s="227"/>
      <c r="P61" s="391">
        <v>44196</v>
      </c>
      <c r="Q61" s="226"/>
      <c r="R61" s="227"/>
    </row>
    <row r="62" spans="1:18" ht="27.75" customHeight="1" x14ac:dyDescent="0.2">
      <c r="A62" s="253"/>
      <c r="B62" s="253"/>
      <c r="C62" s="253"/>
      <c r="D62" s="8"/>
      <c r="E62" s="228" t="s">
        <v>246</v>
      </c>
      <c r="F62" s="389"/>
      <c r="G62" s="389"/>
      <c r="H62" s="389"/>
      <c r="I62" s="389"/>
      <c r="J62" s="389"/>
      <c r="K62" s="390"/>
      <c r="L62" s="391">
        <v>43831</v>
      </c>
      <c r="M62" s="226"/>
      <c r="N62" s="226"/>
      <c r="O62" s="227"/>
      <c r="P62" s="391">
        <v>44196</v>
      </c>
      <c r="Q62" s="226"/>
      <c r="R62" s="227"/>
    </row>
    <row r="63" spans="1:18" ht="27.75" customHeight="1" x14ac:dyDescent="0.2">
      <c r="A63" s="253"/>
      <c r="B63" s="253"/>
      <c r="C63" s="253"/>
      <c r="D63" s="8"/>
      <c r="E63" s="228" t="s">
        <v>247</v>
      </c>
      <c r="F63" s="389"/>
      <c r="G63" s="389"/>
      <c r="H63" s="389"/>
      <c r="I63" s="389"/>
      <c r="J63" s="389"/>
      <c r="K63" s="390"/>
      <c r="L63" s="391">
        <v>43831</v>
      </c>
      <c r="M63" s="226"/>
      <c r="N63" s="226"/>
      <c r="O63" s="227"/>
      <c r="P63" s="391">
        <v>44196</v>
      </c>
      <c r="Q63" s="226"/>
      <c r="R63" s="227"/>
    </row>
    <row r="64" spans="1:18" ht="27.75" customHeight="1" x14ac:dyDescent="0.2">
      <c r="A64" s="253"/>
      <c r="B64" s="253"/>
      <c r="C64" s="253"/>
      <c r="D64" s="8"/>
      <c r="E64" s="228" t="s">
        <v>248</v>
      </c>
      <c r="F64" s="389"/>
      <c r="G64" s="389"/>
      <c r="H64" s="389"/>
      <c r="I64" s="389"/>
      <c r="J64" s="389"/>
      <c r="K64" s="390"/>
      <c r="L64" s="391">
        <v>43831</v>
      </c>
      <c r="M64" s="226"/>
      <c r="N64" s="226"/>
      <c r="O64" s="227"/>
      <c r="P64" s="391">
        <v>44196</v>
      </c>
      <c r="Q64" s="226"/>
      <c r="R64" s="227"/>
    </row>
    <row r="65" spans="1:19" ht="27.75" customHeight="1" x14ac:dyDescent="0.2">
      <c r="A65" s="253"/>
      <c r="B65" s="253"/>
      <c r="C65" s="253"/>
      <c r="D65" s="8"/>
      <c r="E65" s="228" t="s">
        <v>249</v>
      </c>
      <c r="F65" s="389"/>
      <c r="G65" s="389"/>
      <c r="H65" s="389"/>
      <c r="I65" s="389"/>
      <c r="J65" s="389"/>
      <c r="K65" s="390"/>
      <c r="L65" s="391">
        <v>43831</v>
      </c>
      <c r="M65" s="226"/>
      <c r="N65" s="226"/>
      <c r="O65" s="227"/>
      <c r="P65" s="391">
        <v>44196</v>
      </c>
      <c r="Q65" s="226"/>
      <c r="R65" s="227"/>
    </row>
    <row r="66" spans="1:19" ht="39.75" customHeight="1" x14ac:dyDescent="0.2">
      <c r="A66" s="253" t="s">
        <v>250</v>
      </c>
      <c r="B66" s="253"/>
      <c r="C66" s="253"/>
      <c r="D66" s="8"/>
      <c r="E66" s="253" t="s">
        <v>251</v>
      </c>
      <c r="F66" s="253"/>
      <c r="G66" s="253"/>
      <c r="H66" s="253"/>
      <c r="I66" s="253"/>
      <c r="J66" s="253"/>
      <c r="K66" s="253"/>
      <c r="L66" s="391">
        <v>43831</v>
      </c>
      <c r="M66" s="226"/>
      <c r="N66" s="226"/>
      <c r="O66" s="227"/>
      <c r="P66" s="391">
        <v>44196</v>
      </c>
      <c r="Q66" s="226"/>
      <c r="R66" s="227"/>
    </row>
    <row r="67" spans="1:19" ht="20.25" customHeight="1" x14ac:dyDescent="0.2">
      <c r="A67" s="253"/>
      <c r="B67" s="253"/>
      <c r="C67" s="253"/>
      <c r="D67" s="8"/>
      <c r="E67" s="253" t="s">
        <v>252</v>
      </c>
      <c r="F67" s="253"/>
      <c r="G67" s="253"/>
      <c r="H67" s="253"/>
      <c r="I67" s="253"/>
      <c r="J67" s="253"/>
      <c r="K67" s="253"/>
      <c r="L67" s="391">
        <v>43831</v>
      </c>
      <c r="M67" s="226"/>
      <c r="N67" s="226"/>
      <c r="O67" s="227"/>
      <c r="P67" s="391">
        <v>44196</v>
      </c>
      <c r="Q67" s="226"/>
      <c r="R67" s="227"/>
    </row>
    <row r="68" spans="1:19" ht="26.25" customHeight="1" x14ac:dyDescent="0.2">
      <c r="A68" s="253"/>
      <c r="B68" s="253"/>
      <c r="C68" s="253"/>
      <c r="D68" s="8"/>
      <c r="E68" s="253" t="s">
        <v>253</v>
      </c>
      <c r="F68" s="253"/>
      <c r="G68" s="253"/>
      <c r="H68" s="253"/>
      <c r="I68" s="253"/>
      <c r="J68" s="253"/>
      <c r="K68" s="253"/>
      <c r="L68" s="391">
        <v>43831</v>
      </c>
      <c r="M68" s="226"/>
      <c r="N68" s="226"/>
      <c r="O68" s="227"/>
      <c r="P68" s="391">
        <v>44196</v>
      </c>
      <c r="Q68" s="226"/>
      <c r="R68" s="227"/>
    </row>
    <row r="69" spans="1:19" ht="29.25" customHeight="1" x14ac:dyDescent="0.2">
      <c r="A69" s="210" t="s">
        <v>254</v>
      </c>
      <c r="B69" s="211"/>
      <c r="C69" s="212"/>
      <c r="D69" s="8"/>
      <c r="E69" s="228" t="s">
        <v>255</v>
      </c>
      <c r="F69" s="389"/>
      <c r="G69" s="389"/>
      <c r="H69" s="389"/>
      <c r="I69" s="389"/>
      <c r="J69" s="389"/>
      <c r="K69" s="390"/>
      <c r="L69" s="391">
        <v>43831</v>
      </c>
      <c r="M69" s="226"/>
      <c r="N69" s="226"/>
      <c r="O69" s="227"/>
      <c r="P69" s="391">
        <v>44196</v>
      </c>
      <c r="Q69" s="226"/>
      <c r="R69" s="227"/>
    </row>
    <row r="70" spans="1:19" ht="29.25" customHeight="1" x14ac:dyDescent="0.2">
      <c r="A70" s="392"/>
      <c r="B70" s="393"/>
      <c r="C70" s="394"/>
      <c r="D70" s="8"/>
      <c r="E70" s="228" t="s">
        <v>256</v>
      </c>
      <c r="F70" s="389"/>
      <c r="G70" s="389"/>
      <c r="H70" s="389"/>
      <c r="I70" s="389"/>
      <c r="J70" s="389"/>
      <c r="K70" s="390"/>
      <c r="L70" s="391">
        <v>43831</v>
      </c>
      <c r="M70" s="226"/>
      <c r="N70" s="226"/>
      <c r="O70" s="227"/>
      <c r="P70" s="391">
        <v>44196</v>
      </c>
      <c r="Q70" s="226"/>
      <c r="R70" s="227"/>
    </row>
    <row r="71" spans="1:19" ht="29.25" customHeight="1" x14ac:dyDescent="0.2">
      <c r="A71" s="392"/>
      <c r="B71" s="393"/>
      <c r="C71" s="394"/>
      <c r="D71" s="8"/>
      <c r="E71" s="228" t="s">
        <v>257</v>
      </c>
      <c r="F71" s="389"/>
      <c r="G71" s="389"/>
      <c r="H71" s="389"/>
      <c r="I71" s="389"/>
      <c r="J71" s="389"/>
      <c r="K71" s="390"/>
      <c r="L71" s="391">
        <v>43831</v>
      </c>
      <c r="M71" s="226"/>
      <c r="N71" s="226"/>
      <c r="O71" s="227"/>
      <c r="P71" s="391">
        <v>44196</v>
      </c>
      <c r="Q71" s="226"/>
      <c r="R71" s="227"/>
    </row>
    <row r="72" spans="1:19" ht="29.25" customHeight="1" x14ac:dyDescent="0.2">
      <c r="A72" s="392"/>
      <c r="B72" s="393"/>
      <c r="C72" s="394"/>
      <c r="D72" s="8"/>
      <c r="E72" s="228" t="s">
        <v>258</v>
      </c>
      <c r="F72" s="389"/>
      <c r="G72" s="389"/>
      <c r="H72" s="389"/>
      <c r="I72" s="389"/>
      <c r="J72" s="389"/>
      <c r="K72" s="390"/>
      <c r="L72" s="391">
        <v>43831</v>
      </c>
      <c r="M72" s="226"/>
      <c r="N72" s="226"/>
      <c r="O72" s="227"/>
      <c r="P72" s="391">
        <v>44196</v>
      </c>
      <c r="Q72" s="226"/>
      <c r="R72" s="227"/>
    </row>
    <row r="73" spans="1:19" ht="23.25" customHeight="1" x14ac:dyDescent="0.2">
      <c r="A73" s="392"/>
      <c r="B73" s="393"/>
      <c r="C73" s="394"/>
      <c r="D73" s="8"/>
      <c r="E73" s="228" t="s">
        <v>259</v>
      </c>
      <c r="F73" s="389"/>
      <c r="G73" s="389"/>
      <c r="H73" s="389"/>
      <c r="I73" s="389"/>
      <c r="J73" s="389"/>
      <c r="K73" s="390"/>
      <c r="L73" s="391">
        <v>43831</v>
      </c>
      <c r="M73" s="226"/>
      <c r="N73" s="226"/>
      <c r="O73" s="227"/>
      <c r="P73" s="391">
        <v>44196</v>
      </c>
      <c r="Q73" s="226"/>
      <c r="R73" s="227"/>
    </row>
    <row r="74" spans="1:19" ht="29.25" customHeight="1" x14ac:dyDescent="0.2">
      <c r="A74" s="392"/>
      <c r="B74" s="393"/>
      <c r="C74" s="394"/>
      <c r="D74" s="8"/>
      <c r="E74" s="228" t="s">
        <v>260</v>
      </c>
      <c r="F74" s="389"/>
      <c r="G74" s="389"/>
      <c r="H74" s="389"/>
      <c r="I74" s="389"/>
      <c r="J74" s="389"/>
      <c r="K74" s="390"/>
      <c r="L74" s="391">
        <v>43831</v>
      </c>
      <c r="M74" s="226"/>
      <c r="N74" s="226"/>
      <c r="O74" s="227"/>
      <c r="P74" s="391">
        <v>44196</v>
      </c>
      <c r="Q74" s="226"/>
      <c r="R74" s="227"/>
    </row>
    <row r="75" spans="1:19" ht="29.25" customHeight="1" x14ac:dyDescent="0.2">
      <c r="A75" s="392"/>
      <c r="B75" s="393"/>
      <c r="C75" s="394"/>
      <c r="D75" s="8"/>
      <c r="E75" s="228" t="s">
        <v>261</v>
      </c>
      <c r="F75" s="389"/>
      <c r="G75" s="389"/>
      <c r="H75" s="389"/>
      <c r="I75" s="389"/>
      <c r="J75" s="389"/>
      <c r="K75" s="390"/>
      <c r="L75" s="391">
        <v>43831</v>
      </c>
      <c r="M75" s="226"/>
      <c r="N75" s="226"/>
      <c r="O75" s="227"/>
      <c r="P75" s="391">
        <v>44196</v>
      </c>
      <c r="Q75" s="226"/>
      <c r="R75" s="227"/>
    </row>
    <row r="76" spans="1:19" ht="29.25" customHeight="1" x14ac:dyDescent="0.2">
      <c r="A76" s="213"/>
      <c r="B76" s="214"/>
      <c r="C76" s="215"/>
      <c r="D76" s="8"/>
      <c r="E76" s="228" t="s">
        <v>262</v>
      </c>
      <c r="F76" s="389"/>
      <c r="G76" s="389"/>
      <c r="H76" s="389"/>
      <c r="I76" s="389"/>
      <c r="J76" s="389"/>
      <c r="K76" s="390"/>
      <c r="L76" s="391">
        <v>43831</v>
      </c>
      <c r="M76" s="226"/>
      <c r="N76" s="226"/>
      <c r="O76" s="227"/>
      <c r="P76" s="391">
        <v>44196</v>
      </c>
      <c r="Q76" s="226"/>
      <c r="R76" s="227"/>
    </row>
    <row r="77" spans="1:19" ht="21" customHeight="1" x14ac:dyDescent="0.2">
      <c r="A77" s="225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7"/>
    </row>
    <row r="78" spans="1:19" ht="38.25" customHeight="1" x14ac:dyDescent="0.2">
      <c r="A78" s="190" t="s">
        <v>84</v>
      </c>
      <c r="B78" s="190"/>
      <c r="C78" s="190"/>
      <c r="D78" s="9" t="s">
        <v>85</v>
      </c>
      <c r="E78" s="190" t="s">
        <v>86</v>
      </c>
      <c r="F78" s="190"/>
      <c r="G78" s="190"/>
      <c r="H78" s="190"/>
      <c r="I78" s="190"/>
      <c r="J78" s="190"/>
      <c r="K78" s="190"/>
      <c r="L78" s="307" t="s">
        <v>85</v>
      </c>
      <c r="M78" s="226"/>
      <c r="N78" s="226"/>
      <c r="O78" s="226"/>
      <c r="P78" s="226"/>
      <c r="Q78" s="226"/>
      <c r="R78" s="227"/>
    </row>
    <row r="79" spans="1:19" x14ac:dyDescent="0.2">
      <c r="A79" s="228" t="s">
        <v>106</v>
      </c>
      <c r="B79" s="223"/>
      <c r="C79" s="224"/>
      <c r="D79" s="8"/>
      <c r="E79" s="228" t="s">
        <v>107</v>
      </c>
      <c r="F79" s="223"/>
      <c r="G79" s="223"/>
      <c r="H79" s="223"/>
      <c r="I79" s="223"/>
      <c r="J79" s="223"/>
      <c r="K79" s="224"/>
      <c r="L79" s="225"/>
      <c r="M79" s="226"/>
      <c r="N79" s="226"/>
      <c r="O79" s="226"/>
      <c r="P79" s="226"/>
      <c r="Q79" s="226"/>
      <c r="R79" s="227"/>
    </row>
    <row r="80" spans="1:19" x14ac:dyDescent="0.2">
      <c r="A80" s="228"/>
      <c r="B80" s="223"/>
      <c r="C80" s="224"/>
      <c r="D80" s="8"/>
      <c r="E80" s="228"/>
      <c r="F80" s="223"/>
      <c r="G80" s="223"/>
      <c r="H80" s="223"/>
      <c r="I80" s="223"/>
      <c r="J80" s="223"/>
      <c r="K80" s="224"/>
      <c r="L80" s="225"/>
      <c r="M80" s="226"/>
      <c r="N80" s="226"/>
      <c r="O80" s="226"/>
      <c r="P80" s="226"/>
      <c r="Q80" s="226"/>
      <c r="R80" s="227"/>
    </row>
    <row r="81" spans="1:19" x14ac:dyDescent="0.2">
      <c r="A81" s="222"/>
      <c r="B81" s="223"/>
      <c r="C81" s="224"/>
      <c r="D81" s="8"/>
      <c r="E81" s="222"/>
      <c r="F81" s="223"/>
      <c r="G81" s="223"/>
      <c r="H81" s="223"/>
      <c r="I81" s="223"/>
      <c r="J81" s="223"/>
      <c r="K81" s="224"/>
      <c r="L81" s="225"/>
      <c r="M81" s="226"/>
      <c r="N81" s="226"/>
      <c r="O81" s="226"/>
      <c r="P81" s="226"/>
      <c r="Q81" s="226"/>
      <c r="R81" s="227"/>
    </row>
    <row r="82" spans="1:19" x14ac:dyDescent="0.2">
      <c r="A82" s="222"/>
      <c r="B82" s="223"/>
      <c r="C82" s="224"/>
      <c r="D82" s="8"/>
      <c r="E82" s="222"/>
      <c r="F82" s="223"/>
      <c r="G82" s="223"/>
      <c r="H82" s="223"/>
      <c r="I82" s="223"/>
      <c r="J82" s="223"/>
      <c r="K82" s="224"/>
      <c r="L82" s="225"/>
      <c r="M82" s="226"/>
      <c r="N82" s="226"/>
      <c r="O82" s="226"/>
      <c r="P82" s="226"/>
      <c r="Q82" s="226"/>
      <c r="R82" s="227"/>
    </row>
    <row r="83" spans="1:19" x14ac:dyDescent="0.2">
      <c r="A83" s="222"/>
      <c r="B83" s="223"/>
      <c r="C83" s="224"/>
      <c r="D83" s="8"/>
      <c r="E83" s="222"/>
      <c r="F83" s="223"/>
      <c r="G83" s="223"/>
      <c r="H83" s="223"/>
      <c r="I83" s="223"/>
      <c r="J83" s="223"/>
      <c r="K83" s="224"/>
      <c r="L83" s="225"/>
      <c r="M83" s="226"/>
      <c r="N83" s="226"/>
      <c r="O83" s="226"/>
      <c r="P83" s="226"/>
      <c r="Q83" s="226"/>
      <c r="R83" s="227"/>
    </row>
    <row r="84" spans="1:19" x14ac:dyDescent="0.2">
      <c r="A84" s="202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7"/>
    </row>
    <row r="85" spans="1:19" ht="16.5" customHeight="1" x14ac:dyDescent="0.2">
      <c r="A85" s="205" t="s">
        <v>90</v>
      </c>
      <c r="B85" s="14" t="s">
        <v>91</v>
      </c>
      <c r="C85" s="190" t="s">
        <v>235</v>
      </c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</row>
    <row r="86" spans="1:19" ht="16.5" customHeight="1" x14ac:dyDescent="0.2">
      <c r="A86" s="206"/>
      <c r="B86" s="14" t="s">
        <v>92</v>
      </c>
      <c r="C86" s="190" t="s">
        <v>93</v>
      </c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</row>
    <row r="87" spans="1:19" ht="12.75" customHeight="1" x14ac:dyDescent="0.2">
      <c r="A87" s="206"/>
      <c r="B87" s="208" t="s">
        <v>94</v>
      </c>
      <c r="C87" s="190" t="s">
        <v>236</v>
      </c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</row>
    <row r="88" spans="1:19" x14ac:dyDescent="0.2">
      <c r="A88" s="207"/>
      <c r="B88" s="209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90" spans="1:19" x14ac:dyDescent="0.2">
      <c r="A90" s="11" t="s">
        <v>95</v>
      </c>
    </row>
    <row r="92" spans="1:19" x14ac:dyDescent="0.2">
      <c r="A92" s="43" t="s">
        <v>96</v>
      </c>
      <c r="B92" s="43">
        <v>1000</v>
      </c>
      <c r="C92" s="43">
        <v>2000</v>
      </c>
      <c r="D92" s="43">
        <v>3000</v>
      </c>
      <c r="E92" s="43">
        <v>4000</v>
      </c>
      <c r="F92" s="216">
        <v>5000</v>
      </c>
      <c r="G92" s="216"/>
      <c r="H92" s="216"/>
      <c r="I92" s="216">
        <v>6000</v>
      </c>
      <c r="J92" s="216"/>
      <c r="K92" s="217"/>
      <c r="L92" s="217">
        <v>7000</v>
      </c>
      <c r="M92" s="218"/>
      <c r="N92" s="219"/>
      <c r="O92" s="220" t="s">
        <v>97</v>
      </c>
      <c r="P92" s="221"/>
      <c r="Q92" s="221"/>
    </row>
    <row r="93" spans="1:19" ht="24" x14ac:dyDescent="0.2">
      <c r="A93" s="61" t="s">
        <v>264</v>
      </c>
      <c r="B93" s="68">
        <v>0</v>
      </c>
      <c r="C93" s="68">
        <v>352265.68</v>
      </c>
      <c r="D93" s="68">
        <v>44000</v>
      </c>
      <c r="E93" s="68">
        <v>0</v>
      </c>
      <c r="F93" s="192">
        <v>0</v>
      </c>
      <c r="G93" s="193"/>
      <c r="H93" s="194"/>
      <c r="I93" s="192">
        <v>0</v>
      </c>
      <c r="J93" s="193"/>
      <c r="K93" s="194"/>
      <c r="L93" s="192">
        <v>0</v>
      </c>
      <c r="M93" s="193"/>
      <c r="N93" s="194"/>
      <c r="O93" s="423">
        <f>SUM(B93:N93)</f>
        <v>396265.68</v>
      </c>
      <c r="P93" s="201"/>
      <c r="Q93" s="201"/>
    </row>
    <row r="94" spans="1:19" x14ac:dyDescent="0.2">
      <c r="A94" s="58">
        <v>520</v>
      </c>
      <c r="B94" s="8"/>
      <c r="C94" s="8"/>
      <c r="D94" s="8"/>
      <c r="E94" s="8"/>
      <c r="F94" s="197"/>
      <c r="G94" s="198"/>
      <c r="H94" s="199"/>
      <c r="I94" s="197"/>
      <c r="J94" s="198"/>
      <c r="K94" s="198"/>
      <c r="L94" s="197"/>
      <c r="M94" s="198"/>
      <c r="N94" s="199"/>
      <c r="O94" s="200"/>
      <c r="P94" s="201"/>
      <c r="Q94" s="201"/>
    </row>
    <row r="95" spans="1:19" x14ac:dyDescent="0.2">
      <c r="A95" s="24"/>
      <c r="B95" s="8"/>
      <c r="C95" s="8"/>
      <c r="D95" s="8"/>
      <c r="E95" s="8"/>
      <c r="F95" s="197"/>
      <c r="G95" s="198"/>
      <c r="H95" s="199"/>
      <c r="I95" s="197"/>
      <c r="J95" s="198"/>
      <c r="K95" s="198"/>
      <c r="L95" s="197"/>
      <c r="M95" s="198"/>
      <c r="N95" s="199"/>
      <c r="O95" s="200"/>
      <c r="P95" s="201"/>
      <c r="Q95" s="201"/>
    </row>
    <row r="96" spans="1:19" x14ac:dyDescent="0.2">
      <c r="A96" s="24"/>
      <c r="B96" s="8"/>
      <c r="C96" s="8"/>
      <c r="D96" s="8"/>
      <c r="E96" s="8"/>
      <c r="F96" s="197"/>
      <c r="G96" s="198"/>
      <c r="H96" s="199"/>
      <c r="I96" s="197"/>
      <c r="J96" s="198"/>
      <c r="K96" s="198"/>
      <c r="L96" s="197"/>
      <c r="M96" s="198"/>
      <c r="N96" s="199"/>
      <c r="O96" s="200"/>
      <c r="P96" s="201"/>
      <c r="Q96" s="201"/>
    </row>
    <row r="97" spans="1:17" x14ac:dyDescent="0.2">
      <c r="A97" s="24"/>
      <c r="B97" s="8"/>
      <c r="C97" s="8"/>
      <c r="D97" s="8"/>
      <c r="E97" s="8"/>
      <c r="F97" s="197"/>
      <c r="G97" s="198"/>
      <c r="H97" s="199"/>
      <c r="I97" s="197"/>
      <c r="J97" s="198"/>
      <c r="K97" s="198"/>
      <c r="L97" s="197"/>
      <c r="M97" s="198"/>
      <c r="N97" s="199"/>
      <c r="O97" s="200"/>
      <c r="P97" s="201"/>
      <c r="Q97" s="201"/>
    </row>
    <row r="98" spans="1:17" x14ac:dyDescent="0.2">
      <c r="A98" s="24"/>
      <c r="B98" s="8"/>
      <c r="C98" s="8"/>
      <c r="D98" s="8"/>
      <c r="E98" s="8"/>
      <c r="F98" s="197"/>
      <c r="G98" s="198"/>
      <c r="H98" s="199"/>
      <c r="I98" s="197"/>
      <c r="J98" s="198"/>
      <c r="K98" s="198"/>
      <c r="L98" s="197"/>
      <c r="M98" s="198"/>
      <c r="N98" s="199"/>
      <c r="O98" s="200"/>
      <c r="P98" s="201"/>
      <c r="Q98" s="201"/>
    </row>
  </sheetData>
  <mergeCells count="244">
    <mergeCell ref="I92:K92"/>
    <mergeCell ref="L92:N92"/>
    <mergeCell ref="O92:Q92"/>
    <mergeCell ref="F93:H93"/>
    <mergeCell ref="I93:K93"/>
    <mergeCell ref="L82:R82"/>
    <mergeCell ref="H51:I51"/>
    <mergeCell ref="J51:K51"/>
    <mergeCell ref="J43:K43"/>
    <mergeCell ref="L43:M43"/>
    <mergeCell ref="N43:O43"/>
    <mergeCell ref="P43:Q43"/>
    <mergeCell ref="J44:K44"/>
    <mergeCell ref="L44:M44"/>
    <mergeCell ref="N44:O44"/>
    <mergeCell ref="P44:Q44"/>
    <mergeCell ref="N45:O45"/>
    <mergeCell ref="P45:Q45"/>
    <mergeCell ref="L78:R78"/>
    <mergeCell ref="F92:H92"/>
    <mergeCell ref="L51:M51"/>
    <mergeCell ref="N51:O51"/>
    <mergeCell ref="P51:Q51"/>
    <mergeCell ref="H52:I52"/>
    <mergeCell ref="F98:H98"/>
    <mergeCell ref="I98:K98"/>
    <mergeCell ref="L98:N98"/>
    <mergeCell ref="O98:Q98"/>
    <mergeCell ref="F97:H97"/>
    <mergeCell ref="I97:K97"/>
    <mergeCell ref="L97:N97"/>
    <mergeCell ref="O97:Q97"/>
    <mergeCell ref="L93:N93"/>
    <mergeCell ref="O93:Q93"/>
    <mergeCell ref="F96:H96"/>
    <mergeCell ref="I96:K96"/>
    <mergeCell ref="L96:N96"/>
    <mergeCell ref="O96:Q96"/>
    <mergeCell ref="F94:H94"/>
    <mergeCell ref="I94:K94"/>
    <mergeCell ref="L94:N94"/>
    <mergeCell ref="O94:Q94"/>
    <mergeCell ref="F95:H95"/>
    <mergeCell ref="I95:K95"/>
    <mergeCell ref="L95:N95"/>
    <mergeCell ref="O95:Q95"/>
    <mergeCell ref="J42:K42"/>
    <mergeCell ref="L42:M42"/>
    <mergeCell ref="N42:O42"/>
    <mergeCell ref="P42:Q42"/>
    <mergeCell ref="J45:K45"/>
    <mergeCell ref="L45:M45"/>
    <mergeCell ref="A80:C80"/>
    <mergeCell ref="E80:K80"/>
    <mergeCell ref="L80:R80"/>
    <mergeCell ref="A55:R55"/>
    <mergeCell ref="A56:C56"/>
    <mergeCell ref="E56:K56"/>
    <mergeCell ref="L56:O56"/>
    <mergeCell ref="P56:R56"/>
    <mergeCell ref="P53:Q53"/>
    <mergeCell ref="H54:I54"/>
    <mergeCell ref="J54:K54"/>
    <mergeCell ref="L54:M54"/>
    <mergeCell ref="N54:O54"/>
    <mergeCell ref="P54:Q54"/>
    <mergeCell ref="A51:A54"/>
    <mergeCell ref="B51:C54"/>
    <mergeCell ref="E51:E52"/>
    <mergeCell ref="F51:G54"/>
    <mergeCell ref="A83:C83"/>
    <mergeCell ref="E83:K83"/>
    <mergeCell ref="L83:R83"/>
    <mergeCell ref="A84:R84"/>
    <mergeCell ref="A85:A88"/>
    <mergeCell ref="C85:R85"/>
    <mergeCell ref="C86:R86"/>
    <mergeCell ref="B87:B88"/>
    <mergeCell ref="C87:R88"/>
    <mergeCell ref="A82:C82"/>
    <mergeCell ref="E82:K82"/>
    <mergeCell ref="A79:C79"/>
    <mergeCell ref="E79:K79"/>
    <mergeCell ref="L79:R79"/>
    <mergeCell ref="A57:C58"/>
    <mergeCell ref="E57:K57"/>
    <mergeCell ref="L57:O57"/>
    <mergeCell ref="P57:R57"/>
    <mergeCell ref="E58:K58"/>
    <mergeCell ref="L58:O58"/>
    <mergeCell ref="P58:R58"/>
    <mergeCell ref="E59:K59"/>
    <mergeCell ref="L59:O59"/>
    <mergeCell ref="P59:R59"/>
    <mergeCell ref="E60:K60"/>
    <mergeCell ref="L60:O60"/>
    <mergeCell ref="P60:R60"/>
    <mergeCell ref="A81:C81"/>
    <mergeCell ref="E81:K81"/>
    <mergeCell ref="L81:R81"/>
    <mergeCell ref="A77:R77"/>
    <mergeCell ref="A78:C78"/>
    <mergeCell ref="E78:K78"/>
    <mergeCell ref="J52:K52"/>
    <mergeCell ref="L52:M52"/>
    <mergeCell ref="N52:O52"/>
    <mergeCell ref="P52:Q52"/>
    <mergeCell ref="E53:E54"/>
    <mergeCell ref="H53:I53"/>
    <mergeCell ref="J53:K53"/>
    <mergeCell ref="L53:M53"/>
    <mergeCell ref="N53:O53"/>
    <mergeCell ref="A46:R46"/>
    <mergeCell ref="A47:R47"/>
    <mergeCell ref="A48:R48"/>
    <mergeCell ref="A49:E49"/>
    <mergeCell ref="F49:H49"/>
    <mergeCell ref="I49:L49"/>
    <mergeCell ref="M49:O49"/>
    <mergeCell ref="P49:R49"/>
    <mergeCell ref="P50:Q50"/>
    <mergeCell ref="B50:C50"/>
    <mergeCell ref="F50:G50"/>
    <mergeCell ref="H50:I50"/>
    <mergeCell ref="J50:K50"/>
    <mergeCell ref="L50:M50"/>
    <mergeCell ref="N50:O50"/>
    <mergeCell ref="A42:A45"/>
    <mergeCell ref="B42:C45"/>
    <mergeCell ref="D42:D45"/>
    <mergeCell ref="E42:E43"/>
    <mergeCell ref="F42:G45"/>
    <mergeCell ref="H42:I42"/>
    <mergeCell ref="H43:I43"/>
    <mergeCell ref="E44:E45"/>
    <mergeCell ref="H44:I44"/>
    <mergeCell ref="H45:I45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F26:G26"/>
    <mergeCell ref="H26:J26"/>
    <mergeCell ref="K26:M26"/>
    <mergeCell ref="A27:R27"/>
    <mergeCell ref="A28:B28"/>
    <mergeCell ref="A35:R35"/>
    <mergeCell ref="A36:A38"/>
    <mergeCell ref="B36:R37"/>
    <mergeCell ref="B38:R38"/>
    <mergeCell ref="A1:R1"/>
    <mergeCell ref="A2:R2"/>
    <mergeCell ref="A3:R3"/>
    <mergeCell ref="A4:R4"/>
    <mergeCell ref="A5:R5"/>
    <mergeCell ref="A6:R6"/>
    <mergeCell ref="A22:R22"/>
    <mergeCell ref="A23:B23"/>
    <mergeCell ref="C23:R23"/>
    <mergeCell ref="A17:A18"/>
    <mergeCell ref="B17:R18"/>
    <mergeCell ref="B19:R19"/>
    <mergeCell ref="A20:A21"/>
    <mergeCell ref="B20:E21"/>
    <mergeCell ref="F20:K21"/>
    <mergeCell ref="L20:R21"/>
    <mergeCell ref="L66:O66"/>
    <mergeCell ref="P66:R66"/>
    <mergeCell ref="E67:K67"/>
    <mergeCell ref="L67:O67"/>
    <mergeCell ref="D51:D54"/>
    <mergeCell ref="A7:R7"/>
    <mergeCell ref="A8:R8"/>
    <mergeCell ref="A9:R9"/>
    <mergeCell ref="A10:A12"/>
    <mergeCell ref="B10:R12"/>
    <mergeCell ref="A13:A16"/>
    <mergeCell ref="B13:R16"/>
    <mergeCell ref="A24:B24"/>
    <mergeCell ref="C24:R24"/>
    <mergeCell ref="A25:B25"/>
    <mergeCell ref="C25:R25"/>
    <mergeCell ref="A30:B30"/>
    <mergeCell ref="E30:G30"/>
    <mergeCell ref="H30:R30"/>
    <mergeCell ref="A31:R31"/>
    <mergeCell ref="A32:A34"/>
    <mergeCell ref="B32:R33"/>
    <mergeCell ref="B34:R34"/>
    <mergeCell ref="A26:B26"/>
    <mergeCell ref="P70:R70"/>
    <mergeCell ref="E71:K71"/>
    <mergeCell ref="L71:O71"/>
    <mergeCell ref="P71:R71"/>
    <mergeCell ref="L73:O73"/>
    <mergeCell ref="P73:R73"/>
    <mergeCell ref="A59:C60"/>
    <mergeCell ref="E61:K61"/>
    <mergeCell ref="L61:O61"/>
    <mergeCell ref="P61:R61"/>
    <mergeCell ref="E62:K62"/>
    <mergeCell ref="L62:O62"/>
    <mergeCell ref="P62:R62"/>
    <mergeCell ref="E63:K63"/>
    <mergeCell ref="L63:O63"/>
    <mergeCell ref="P63:R63"/>
    <mergeCell ref="A61:C65"/>
    <mergeCell ref="E64:K64"/>
    <mergeCell ref="L64:O64"/>
    <mergeCell ref="P64:R64"/>
    <mergeCell ref="E65:K65"/>
    <mergeCell ref="L65:O65"/>
    <mergeCell ref="P65:R65"/>
    <mergeCell ref="E66:K66"/>
    <mergeCell ref="E72:K72"/>
    <mergeCell ref="L72:O72"/>
    <mergeCell ref="P72:R72"/>
    <mergeCell ref="E73:K73"/>
    <mergeCell ref="P67:R67"/>
    <mergeCell ref="E68:K68"/>
    <mergeCell ref="L68:O68"/>
    <mergeCell ref="P68:R68"/>
    <mergeCell ref="A66:C68"/>
    <mergeCell ref="E69:K69"/>
    <mergeCell ref="L69:O69"/>
    <mergeCell ref="P69:R69"/>
    <mergeCell ref="A69:C76"/>
    <mergeCell ref="E74:K74"/>
    <mergeCell ref="L74:O74"/>
    <mergeCell ref="P74:R74"/>
    <mergeCell ref="E75:K75"/>
    <mergeCell ref="L75:O75"/>
    <mergeCell ref="P75:R75"/>
    <mergeCell ref="E76:K76"/>
    <mergeCell ref="L76:O76"/>
    <mergeCell ref="P76:R76"/>
    <mergeCell ref="E70:K70"/>
    <mergeCell ref="L70:O70"/>
  </mergeCells>
  <pageMargins left="0.27559055118110198" right="0.23622047244094499" top="0.31496062992126" bottom="0.27559055118110198" header="0" footer="0"/>
  <pageSetup scale="66" fitToHeight="4" orientation="landscape" r:id="rId1"/>
  <headerFooter alignWithMargins="0">
    <oddFooter>&amp;C&amp;P de &amp;N&amp;R&amp;F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25"/>
  <sheetViews>
    <sheetView showGridLines="0" tabSelected="1" topLeftCell="A103" zoomScaleNormal="100" workbookViewId="0">
      <selection activeCell="A76" sqref="A76:R76"/>
    </sheetView>
  </sheetViews>
  <sheetFormatPr baseColWidth="10" defaultColWidth="9.140625" defaultRowHeight="12.75" x14ac:dyDescent="0.2"/>
  <cols>
    <col min="1" max="1" width="29.42578125" customWidth="1"/>
    <col min="2" max="2" width="16" bestFit="1" customWidth="1"/>
    <col min="3" max="3" width="14.5703125" customWidth="1"/>
    <col min="4" max="4" width="14.42578125" bestFit="1" customWidth="1"/>
    <col min="5" max="5" width="20.28515625" customWidth="1"/>
    <col min="6" max="6" width="10" customWidth="1"/>
    <col min="7" max="8" width="7.42578125" customWidth="1"/>
    <col min="9" max="9" width="6.5703125" customWidth="1"/>
    <col min="10" max="10" width="7.28515625" customWidth="1"/>
    <col min="11" max="11" width="7.85546875" customWidth="1"/>
    <col min="12" max="12" width="7.140625" customWidth="1"/>
    <col min="13" max="13" width="7.85546875" customWidth="1"/>
    <col min="14" max="14" width="6.140625" customWidth="1"/>
    <col min="15" max="15" width="9" customWidth="1"/>
    <col min="16" max="16" width="8.140625" customWidth="1"/>
    <col min="17" max="17" width="7.7109375" customWidth="1"/>
    <col min="18" max="18" width="15.7109375" bestFit="1" customWidth="1"/>
    <col min="20" max="20" width="16" customWidth="1"/>
  </cols>
  <sheetData>
    <row r="1" spans="1:18" x14ac:dyDescent="0.2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9"/>
    </row>
    <row r="2" spans="1:18" ht="23.25" customHeight="1" x14ac:dyDescent="0.2">
      <c r="A2" s="436" t="s">
        <v>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8"/>
    </row>
    <row r="3" spans="1:18" ht="20.25" customHeight="1" x14ac:dyDescent="0.2">
      <c r="A3" s="439" t="s">
        <v>288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1"/>
    </row>
    <row r="4" spans="1:18" ht="18" customHeight="1" x14ac:dyDescent="0.2">
      <c r="A4" s="442" t="s">
        <v>108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4"/>
    </row>
    <row r="5" spans="1:18" ht="18" customHeight="1" x14ac:dyDescent="0.2">
      <c r="A5" s="442" t="s">
        <v>293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4"/>
    </row>
    <row r="6" spans="1:18" ht="12.75" customHeight="1" x14ac:dyDescent="0.2">
      <c r="A6" s="445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7"/>
    </row>
    <row r="7" spans="1:18" x14ac:dyDescent="0.2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265"/>
    </row>
    <row r="8" spans="1:18" x14ac:dyDescent="0.2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265"/>
    </row>
    <row r="9" spans="1:18" x14ac:dyDescent="0.2">
      <c r="A9" s="433"/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5"/>
    </row>
    <row r="10" spans="1:18" s="7" customFormat="1" x14ac:dyDescent="0.2">
      <c r="A10" s="277" t="s">
        <v>21</v>
      </c>
      <c r="B10" s="279" t="s">
        <v>109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1"/>
    </row>
    <row r="11" spans="1:18" s="7" customFormat="1" x14ac:dyDescent="0.2">
      <c r="A11" s="278"/>
      <c r="B11" s="282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4"/>
    </row>
    <row r="12" spans="1:18" s="7" customFormat="1" x14ac:dyDescent="0.2">
      <c r="A12" s="278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7"/>
    </row>
    <row r="13" spans="1:18" s="7" customFormat="1" x14ac:dyDescent="0.2">
      <c r="A13" s="288" t="s">
        <v>23</v>
      </c>
      <c r="B13" s="291" t="s">
        <v>110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</row>
    <row r="14" spans="1:18" s="7" customFormat="1" x14ac:dyDescent="0.2">
      <c r="A14" s="289"/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</row>
    <row r="15" spans="1:18" s="7" customFormat="1" x14ac:dyDescent="0.2">
      <c r="A15" s="289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</row>
    <row r="16" spans="1:18" s="7" customFormat="1" x14ac:dyDescent="0.2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</row>
    <row r="17" spans="1:18" s="7" customFormat="1" x14ac:dyDescent="0.2">
      <c r="A17" s="229" t="s">
        <v>25</v>
      </c>
      <c r="B17" s="292" t="s">
        <v>216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4"/>
    </row>
    <row r="18" spans="1:18" s="7" customFormat="1" x14ac:dyDescent="0.2">
      <c r="A18" s="230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7"/>
    </row>
    <row r="19" spans="1:18" s="7" customFormat="1" ht="51" x14ac:dyDescent="0.2">
      <c r="A19" s="44" t="s">
        <v>100</v>
      </c>
      <c r="B19" s="313" t="s">
        <v>265</v>
      </c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5"/>
    </row>
    <row r="20" spans="1:18" s="7" customFormat="1" x14ac:dyDescent="0.2">
      <c r="A20" s="277" t="s">
        <v>101</v>
      </c>
      <c r="B20" s="451">
        <v>0</v>
      </c>
      <c r="C20" s="452"/>
      <c r="D20" s="452"/>
      <c r="E20" s="453"/>
      <c r="F20" s="237" t="s">
        <v>28</v>
      </c>
      <c r="G20" s="108"/>
      <c r="H20" s="108"/>
      <c r="I20" s="108"/>
      <c r="J20" s="108"/>
      <c r="K20" s="109"/>
      <c r="L20" s="239">
        <v>12683981.34</v>
      </c>
      <c r="M20" s="240"/>
      <c r="N20" s="240"/>
      <c r="O20" s="240"/>
      <c r="P20" s="240"/>
      <c r="Q20" s="240"/>
      <c r="R20" s="241"/>
    </row>
    <row r="21" spans="1:18" s="7" customFormat="1" x14ac:dyDescent="0.2">
      <c r="A21" s="277"/>
      <c r="B21" s="454"/>
      <c r="C21" s="455"/>
      <c r="D21" s="455"/>
      <c r="E21" s="456"/>
      <c r="F21" s="238"/>
      <c r="G21" s="110"/>
      <c r="H21" s="110"/>
      <c r="I21" s="110"/>
      <c r="J21" s="110"/>
      <c r="K21" s="111"/>
      <c r="L21" s="242"/>
      <c r="M21" s="243"/>
      <c r="N21" s="243"/>
      <c r="O21" s="243"/>
      <c r="P21" s="243"/>
      <c r="Q21" s="243"/>
      <c r="R21" s="244"/>
    </row>
    <row r="22" spans="1:18" s="7" customFormat="1" x14ac:dyDescent="0.2">
      <c r="A22" s="448"/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50"/>
    </row>
    <row r="23" spans="1:18" s="7" customFormat="1" ht="32.25" customHeight="1" x14ac:dyDescent="0.2">
      <c r="A23" s="298" t="s">
        <v>29</v>
      </c>
      <c r="B23" s="267"/>
      <c r="C23" s="158" t="s">
        <v>218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300"/>
    </row>
    <row r="24" spans="1:18" s="7" customFormat="1" ht="66.75" customHeight="1" x14ac:dyDescent="0.2">
      <c r="A24" s="98" t="s">
        <v>30</v>
      </c>
      <c r="B24" s="300"/>
      <c r="C24" s="308" t="s">
        <v>280</v>
      </c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10"/>
    </row>
    <row r="25" spans="1:18" s="20" customFormat="1" ht="18" customHeight="1" x14ac:dyDescent="0.2">
      <c r="A25" s="298" t="s">
        <v>31</v>
      </c>
      <c r="B25" s="267"/>
      <c r="C25" s="298" t="s">
        <v>32</v>
      </c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67"/>
    </row>
    <row r="26" spans="1:18" s="7" customFormat="1" ht="54" customHeight="1" x14ac:dyDescent="0.2">
      <c r="A26" s="266" t="s">
        <v>33</v>
      </c>
      <c r="B26" s="267"/>
      <c r="C26" s="16" t="s">
        <v>301</v>
      </c>
      <c r="D26" s="16">
        <v>1</v>
      </c>
      <c r="E26" s="16" t="s">
        <v>36</v>
      </c>
      <c r="F26" s="364">
        <v>7</v>
      </c>
      <c r="G26" s="366"/>
      <c r="H26" s="98" t="s">
        <v>38</v>
      </c>
      <c r="I26" s="99"/>
      <c r="J26" s="300"/>
      <c r="K26" s="266">
        <v>3</v>
      </c>
      <c r="L26" s="299"/>
      <c r="M26" s="267"/>
      <c r="N26" s="52"/>
      <c r="O26" s="53"/>
      <c r="P26" s="53"/>
      <c r="Q26" s="53"/>
      <c r="R26" s="54"/>
    </row>
    <row r="27" spans="1:18" s="7" customFormat="1" x14ac:dyDescent="0.2">
      <c r="A27" s="320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2"/>
    </row>
    <row r="28" spans="1:18" s="7" customFormat="1" ht="24" customHeight="1" x14ac:dyDescent="0.2">
      <c r="A28" s="298" t="s">
        <v>40</v>
      </c>
      <c r="B28" s="267"/>
      <c r="C28" s="37" t="s">
        <v>300</v>
      </c>
      <c r="D28" s="53"/>
      <c r="E28" s="66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</row>
    <row r="29" spans="1:18" s="7" customFormat="1" ht="4.5" customHeight="1" x14ac:dyDescent="0.2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7" customFormat="1" ht="51.75" customHeight="1" x14ac:dyDescent="0.2">
      <c r="A30" s="266" t="s">
        <v>42</v>
      </c>
      <c r="B30" s="267"/>
      <c r="C30" s="22" t="s">
        <v>43</v>
      </c>
      <c r="D30" s="22" t="s">
        <v>44</v>
      </c>
      <c r="E30" s="158" t="s">
        <v>45</v>
      </c>
      <c r="F30" s="99"/>
      <c r="G30" s="300"/>
      <c r="H30" s="364" t="s">
        <v>46</v>
      </c>
      <c r="I30" s="365"/>
      <c r="J30" s="365"/>
      <c r="K30" s="365"/>
      <c r="L30" s="365"/>
      <c r="M30" s="365"/>
      <c r="N30" s="365"/>
      <c r="O30" s="365"/>
      <c r="P30" s="365"/>
      <c r="Q30" s="365"/>
      <c r="R30" s="366"/>
    </row>
    <row r="31" spans="1:18" s="7" customFormat="1" x14ac:dyDescent="0.2">
      <c r="A31" s="457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9"/>
    </row>
    <row r="32" spans="1:18" ht="12.75" customHeight="1" x14ac:dyDescent="0.2">
      <c r="A32" s="247" t="s">
        <v>47</v>
      </c>
      <c r="B32" s="237" t="s">
        <v>48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</row>
    <row r="33" spans="1:18" x14ac:dyDescent="0.2">
      <c r="A33" s="151"/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</row>
    <row r="34" spans="1:18" x14ac:dyDescent="0.2">
      <c r="A34" s="151"/>
      <c r="B34" s="316" t="s">
        <v>49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70"/>
    </row>
    <row r="35" spans="1:18" x14ac:dyDescent="0.2">
      <c r="A35" s="462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4"/>
    </row>
    <row r="36" spans="1:18" x14ac:dyDescent="0.2">
      <c r="A36" s="229" t="s">
        <v>50</v>
      </c>
      <c r="B36" s="237" t="s">
        <v>281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</row>
    <row r="37" spans="1:18" x14ac:dyDescent="0.2">
      <c r="A37" s="245"/>
      <c r="B37" s="248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/>
    </row>
    <row r="38" spans="1:18" x14ac:dyDescent="0.2">
      <c r="A38" s="246"/>
      <c r="B38" s="268" t="s">
        <v>52</v>
      </c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70"/>
    </row>
    <row r="39" spans="1:18" x14ac:dyDescent="0.2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4"/>
    </row>
    <row r="40" spans="1:18" ht="28.5" customHeight="1" x14ac:dyDescent="0.2">
      <c r="A40" s="147" t="s">
        <v>53</v>
      </c>
      <c r="B40" s="339"/>
      <c r="C40" s="339"/>
      <c r="D40" s="339"/>
      <c r="E40" s="339"/>
      <c r="F40" s="339"/>
      <c r="G40" s="340"/>
      <c r="H40" s="333"/>
      <c r="I40" s="334"/>
      <c r="J40" s="333" t="s">
        <v>54</v>
      </c>
      <c r="K40" s="334"/>
      <c r="L40" s="333" t="s">
        <v>55</v>
      </c>
      <c r="M40" s="334"/>
      <c r="N40" s="333" t="s">
        <v>56</v>
      </c>
      <c r="O40" s="334"/>
      <c r="P40" s="333" t="s">
        <v>57</v>
      </c>
      <c r="Q40" s="334"/>
      <c r="R40" s="326" t="s">
        <v>58</v>
      </c>
    </row>
    <row r="41" spans="1:18" ht="27.75" customHeight="1" x14ac:dyDescent="0.2">
      <c r="A41" s="23" t="s">
        <v>59</v>
      </c>
      <c r="B41" s="403" t="s">
        <v>60</v>
      </c>
      <c r="C41" s="404"/>
      <c r="D41" s="50" t="s">
        <v>61</v>
      </c>
      <c r="E41" s="47" t="s">
        <v>62</v>
      </c>
      <c r="F41" s="335" t="s">
        <v>63</v>
      </c>
      <c r="G41" s="336"/>
      <c r="H41" s="335"/>
      <c r="I41" s="336"/>
      <c r="J41" s="335"/>
      <c r="K41" s="336"/>
      <c r="L41" s="335"/>
      <c r="M41" s="336"/>
      <c r="N41" s="335"/>
      <c r="O41" s="336"/>
      <c r="P41" s="335"/>
      <c r="Q41" s="336"/>
      <c r="R41" s="327"/>
    </row>
    <row r="42" spans="1:18" ht="12.75" customHeight="1" x14ac:dyDescent="0.2">
      <c r="A42" s="408" t="s">
        <v>294</v>
      </c>
      <c r="B42" s="210" t="s">
        <v>111</v>
      </c>
      <c r="C42" s="306"/>
      <c r="D42" s="326" t="s">
        <v>65</v>
      </c>
      <c r="E42" s="357" t="s">
        <v>112</v>
      </c>
      <c r="F42" s="106" t="s">
        <v>113</v>
      </c>
      <c r="G42" s="334"/>
      <c r="H42" s="140" t="s">
        <v>68</v>
      </c>
      <c r="I42" s="142"/>
      <c r="J42" s="460">
        <f>J44/$R$44</f>
        <v>0.25000000039419801</v>
      </c>
      <c r="K42" s="461"/>
      <c r="L42" s="460">
        <f>L44/$R$44</f>
        <v>0.25000000039419801</v>
      </c>
      <c r="M42" s="461"/>
      <c r="N42" s="460">
        <f>N44/$R$44</f>
        <v>0.24999999881740601</v>
      </c>
      <c r="O42" s="461"/>
      <c r="P42" s="460">
        <f>P44/$R$44</f>
        <v>0.25000000039419801</v>
      </c>
      <c r="Q42" s="461"/>
      <c r="R42" s="83">
        <f>SUM(J42:Q42)</f>
        <v>1</v>
      </c>
    </row>
    <row r="43" spans="1:18" x14ac:dyDescent="0.2">
      <c r="A43" s="409"/>
      <c r="B43" s="360"/>
      <c r="C43" s="361"/>
      <c r="D43" s="377"/>
      <c r="E43" s="358"/>
      <c r="F43" s="337"/>
      <c r="G43" s="338"/>
      <c r="H43" s="140" t="s">
        <v>69</v>
      </c>
      <c r="I43" s="142"/>
      <c r="J43" s="460">
        <f>J45/$R$44</f>
        <v>0.36459103936209358</v>
      </c>
      <c r="K43" s="461"/>
      <c r="L43" s="460">
        <f>L45/$R$44</f>
        <v>0</v>
      </c>
      <c r="M43" s="461"/>
      <c r="N43" s="460">
        <f>N45/$R$44</f>
        <v>0</v>
      </c>
      <c r="O43" s="461"/>
      <c r="P43" s="140"/>
      <c r="Q43" s="142"/>
      <c r="R43" s="84">
        <f>SUM(J43:O43)</f>
        <v>0.36459103936209358</v>
      </c>
    </row>
    <row r="44" spans="1:18" ht="12.75" customHeight="1" x14ac:dyDescent="0.2">
      <c r="A44" s="409"/>
      <c r="B44" s="360"/>
      <c r="C44" s="361"/>
      <c r="D44" s="377"/>
      <c r="E44" s="357" t="s">
        <v>114</v>
      </c>
      <c r="F44" s="337"/>
      <c r="G44" s="338"/>
      <c r="H44" s="140" t="s">
        <v>71</v>
      </c>
      <c r="I44" s="142"/>
      <c r="J44" s="465">
        <v>3170995.34</v>
      </c>
      <c r="K44" s="142"/>
      <c r="L44" s="465">
        <v>3170995.34</v>
      </c>
      <c r="M44" s="142"/>
      <c r="N44" s="465">
        <v>3170995.32</v>
      </c>
      <c r="O44" s="142"/>
      <c r="P44" s="465">
        <v>3170995.34</v>
      </c>
      <c r="Q44" s="142"/>
      <c r="R44" s="85">
        <f>SUM(J44:Q44)</f>
        <v>12683981.34</v>
      </c>
    </row>
    <row r="45" spans="1:18" ht="24" customHeight="1" x14ac:dyDescent="0.2">
      <c r="A45" s="410"/>
      <c r="B45" s="362"/>
      <c r="C45" s="363"/>
      <c r="D45" s="378"/>
      <c r="E45" s="359"/>
      <c r="F45" s="335"/>
      <c r="G45" s="336"/>
      <c r="H45" s="140" t="s">
        <v>72</v>
      </c>
      <c r="I45" s="142"/>
      <c r="J45" s="465">
        <v>4624465.9400000004</v>
      </c>
      <c r="K45" s="142"/>
      <c r="L45" s="465">
        <f>+L54+L61+L68+L75</f>
        <v>0</v>
      </c>
      <c r="M45" s="142"/>
      <c r="N45" s="465">
        <f>+N54+N61+N68+N75</f>
        <v>0</v>
      </c>
      <c r="O45" s="142"/>
      <c r="P45" s="140"/>
      <c r="Q45" s="142"/>
      <c r="R45" s="86">
        <f>SUM(J45:O45)</f>
        <v>4624465.9400000004</v>
      </c>
    </row>
    <row r="46" spans="1:18" x14ac:dyDescent="0.2">
      <c r="A46" s="433"/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5"/>
    </row>
    <row r="47" spans="1:18" ht="30" customHeight="1" x14ac:dyDescent="0.2">
      <c r="A47" s="330" t="s">
        <v>73</v>
      </c>
      <c r="B47" s="186"/>
      <c r="C47" s="186"/>
      <c r="D47" s="186"/>
      <c r="E47" s="186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9"/>
    </row>
    <row r="48" spans="1:18" ht="17.25" customHeight="1" x14ac:dyDescent="0.2">
      <c r="A48" s="323" t="s">
        <v>104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5"/>
    </row>
    <row r="49" spans="1:20" ht="38.25" customHeight="1" x14ac:dyDescent="0.2">
      <c r="A49" s="351" t="s">
        <v>115</v>
      </c>
      <c r="B49" s="352"/>
      <c r="C49" s="352"/>
      <c r="D49" s="352"/>
      <c r="E49" s="353"/>
      <c r="F49" s="307" t="s">
        <v>75</v>
      </c>
      <c r="G49" s="343"/>
      <c r="H49" s="343"/>
      <c r="I49" s="307" t="s">
        <v>266</v>
      </c>
      <c r="J49" s="226"/>
      <c r="K49" s="226"/>
      <c r="L49" s="227"/>
      <c r="M49" s="225" t="s">
        <v>76</v>
      </c>
      <c r="N49" s="226"/>
      <c r="O49" s="226"/>
      <c r="P49" s="307" t="s">
        <v>305</v>
      </c>
      <c r="Q49" s="343"/>
      <c r="R49" s="344"/>
    </row>
    <row r="50" spans="1:20" ht="33.75" customHeight="1" x14ac:dyDescent="0.2">
      <c r="A50" s="26" t="s">
        <v>59</v>
      </c>
      <c r="B50" s="387" t="s">
        <v>60</v>
      </c>
      <c r="C50" s="388"/>
      <c r="D50" s="55" t="s">
        <v>61</v>
      </c>
      <c r="E50" s="57" t="s">
        <v>62</v>
      </c>
      <c r="F50" s="225" t="s">
        <v>63</v>
      </c>
      <c r="G50" s="227"/>
      <c r="H50" s="473"/>
      <c r="I50" s="474"/>
      <c r="J50" s="225" t="s">
        <v>54</v>
      </c>
      <c r="K50" s="227"/>
      <c r="L50" s="225" t="s">
        <v>55</v>
      </c>
      <c r="M50" s="227"/>
      <c r="N50" s="225" t="s">
        <v>56</v>
      </c>
      <c r="O50" s="227"/>
      <c r="P50" s="225" t="s">
        <v>57</v>
      </c>
      <c r="Q50" s="227"/>
      <c r="R50" s="28" t="s">
        <v>17</v>
      </c>
    </row>
    <row r="51" spans="1:20" ht="22.5" customHeight="1" x14ac:dyDescent="0.2">
      <c r="A51" s="374" t="s">
        <v>295</v>
      </c>
      <c r="B51" s="210" t="s">
        <v>116</v>
      </c>
      <c r="C51" s="212"/>
      <c r="D51" s="395" t="s">
        <v>65</v>
      </c>
      <c r="E51" s="408" t="s">
        <v>117</v>
      </c>
      <c r="F51" s="383" t="s">
        <v>113</v>
      </c>
      <c r="G51" s="468"/>
      <c r="H51" s="225" t="s">
        <v>68</v>
      </c>
      <c r="I51" s="227"/>
      <c r="J51" s="460">
        <f>J53/$R$53</f>
        <v>0.24999999923279637</v>
      </c>
      <c r="K51" s="461"/>
      <c r="L51" s="460">
        <f>L53/$R$53</f>
        <v>0.24999999923279637</v>
      </c>
      <c r="M51" s="461"/>
      <c r="N51" s="460">
        <f>N53/$R$53</f>
        <v>0.25000000230161079</v>
      </c>
      <c r="O51" s="461"/>
      <c r="P51" s="460">
        <f>P53/$R$53</f>
        <v>0.24999999923279637</v>
      </c>
      <c r="Q51" s="461"/>
      <c r="R51" s="79">
        <f>SUM(J51:Q51)</f>
        <v>0.99999999999999989</v>
      </c>
    </row>
    <row r="52" spans="1:20" ht="22.5" customHeight="1" x14ac:dyDescent="0.2">
      <c r="A52" s="466"/>
      <c r="B52" s="392"/>
      <c r="C52" s="394"/>
      <c r="D52" s="478"/>
      <c r="E52" s="467"/>
      <c r="F52" s="469"/>
      <c r="G52" s="470"/>
      <c r="H52" s="225" t="s">
        <v>69</v>
      </c>
      <c r="I52" s="227"/>
      <c r="J52" s="460">
        <f>J54/$R$53</f>
        <v>0.40453043195973531</v>
      </c>
      <c r="K52" s="461"/>
      <c r="L52" s="460">
        <f>L54/$R$53</f>
        <v>0</v>
      </c>
      <c r="M52" s="461"/>
      <c r="N52" s="460">
        <f>N54/$R$53</f>
        <v>0</v>
      </c>
      <c r="O52" s="461"/>
      <c r="P52" s="460">
        <f>P54/$R$53</f>
        <v>0</v>
      </c>
      <c r="Q52" s="461"/>
      <c r="R52" s="79">
        <f>SUM(J52:Q52)</f>
        <v>0.40453043195973531</v>
      </c>
    </row>
    <row r="53" spans="1:20" ht="22.5" customHeight="1" x14ac:dyDescent="0.2">
      <c r="A53" s="466"/>
      <c r="B53" s="392"/>
      <c r="C53" s="394"/>
      <c r="D53" s="478"/>
      <c r="E53" s="408" t="s">
        <v>118</v>
      </c>
      <c r="F53" s="469"/>
      <c r="G53" s="470"/>
      <c r="H53" s="225" t="s">
        <v>71</v>
      </c>
      <c r="I53" s="227"/>
      <c r="J53" s="476">
        <v>2443940.5699999998</v>
      </c>
      <c r="K53" s="477"/>
      <c r="L53" s="476">
        <v>2443940.5699999998</v>
      </c>
      <c r="M53" s="477"/>
      <c r="N53" s="476">
        <v>2443940.6</v>
      </c>
      <c r="O53" s="477"/>
      <c r="P53" s="476">
        <v>2443940.5699999998</v>
      </c>
      <c r="Q53" s="477"/>
      <c r="R53" s="81">
        <f>SUM(J53:Q53)</f>
        <v>9775762.3100000005</v>
      </c>
      <c r="S53" s="32"/>
      <c r="T53" s="32"/>
    </row>
    <row r="54" spans="1:20" ht="22.5" customHeight="1" x14ac:dyDescent="0.2">
      <c r="A54" s="466"/>
      <c r="B54" s="213"/>
      <c r="C54" s="215"/>
      <c r="D54" s="479"/>
      <c r="E54" s="475"/>
      <c r="F54" s="471"/>
      <c r="G54" s="472"/>
      <c r="H54" s="225" t="s">
        <v>72</v>
      </c>
      <c r="I54" s="227"/>
      <c r="J54" s="482">
        <v>3954593.35</v>
      </c>
      <c r="K54" s="483"/>
      <c r="L54" s="482"/>
      <c r="M54" s="483"/>
      <c r="N54" s="341"/>
      <c r="O54" s="342"/>
      <c r="P54" s="379"/>
      <c r="Q54" s="380"/>
      <c r="R54" s="82">
        <f>SUM(J54:Q54)</f>
        <v>3954593.35</v>
      </c>
    </row>
    <row r="55" spans="1:20" ht="17.25" customHeight="1" x14ac:dyDescent="0.2">
      <c r="A55" s="490" t="s">
        <v>119</v>
      </c>
      <c r="B55" s="491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2"/>
    </row>
    <row r="56" spans="1:20" ht="38.25" customHeight="1" x14ac:dyDescent="0.2">
      <c r="A56" s="213" t="s">
        <v>120</v>
      </c>
      <c r="B56" s="214"/>
      <c r="C56" s="214"/>
      <c r="D56" s="214"/>
      <c r="E56" s="215"/>
      <c r="F56" s="307" t="s">
        <v>75</v>
      </c>
      <c r="G56" s="343"/>
      <c r="H56" s="343"/>
      <c r="I56" s="307" t="s">
        <v>266</v>
      </c>
      <c r="J56" s="226"/>
      <c r="K56" s="226"/>
      <c r="L56" s="227"/>
      <c r="M56" s="225" t="s">
        <v>76</v>
      </c>
      <c r="N56" s="226"/>
      <c r="O56" s="226"/>
      <c r="P56" s="307" t="s">
        <v>304</v>
      </c>
      <c r="Q56" s="343"/>
      <c r="R56" s="344"/>
    </row>
    <row r="57" spans="1:20" ht="33.75" customHeight="1" x14ac:dyDescent="0.2">
      <c r="A57" s="26" t="s">
        <v>59</v>
      </c>
      <c r="B57" s="387" t="s">
        <v>60</v>
      </c>
      <c r="C57" s="388"/>
      <c r="D57" s="55" t="s">
        <v>61</v>
      </c>
      <c r="E57" s="57" t="s">
        <v>62</v>
      </c>
      <c r="F57" s="225" t="s">
        <v>63</v>
      </c>
      <c r="G57" s="227"/>
      <c r="H57" s="473"/>
      <c r="I57" s="474"/>
      <c r="J57" s="225" t="s">
        <v>54</v>
      </c>
      <c r="K57" s="227"/>
      <c r="L57" s="225" t="s">
        <v>55</v>
      </c>
      <c r="M57" s="227"/>
      <c r="N57" s="225" t="s">
        <v>56</v>
      </c>
      <c r="O57" s="227"/>
      <c r="P57" s="225" t="s">
        <v>57</v>
      </c>
      <c r="Q57" s="227"/>
      <c r="R57" s="28" t="s">
        <v>17</v>
      </c>
    </row>
    <row r="58" spans="1:20" ht="22.5" customHeight="1" x14ac:dyDescent="0.2">
      <c r="A58" s="374" t="s">
        <v>296</v>
      </c>
      <c r="B58" s="210" t="s">
        <v>116</v>
      </c>
      <c r="C58" s="212"/>
      <c r="D58" s="395" t="s">
        <v>65</v>
      </c>
      <c r="E58" s="408" t="s">
        <v>121</v>
      </c>
      <c r="F58" s="383" t="s">
        <v>113</v>
      </c>
      <c r="G58" s="468"/>
      <c r="H58" s="225" t="s">
        <v>68</v>
      </c>
      <c r="I58" s="227"/>
      <c r="J58" s="460">
        <f>J60/$R$60</f>
        <v>0.24999999251300842</v>
      </c>
      <c r="K58" s="461"/>
      <c r="L58" s="460">
        <f>L60/$R$60</f>
        <v>0.24999999251300842</v>
      </c>
      <c r="M58" s="461"/>
      <c r="N58" s="460">
        <f>N60/$R$60</f>
        <v>0.25000002246097475</v>
      </c>
      <c r="O58" s="461"/>
      <c r="P58" s="460">
        <f>P60/$R$60</f>
        <v>0.24999999251300842</v>
      </c>
      <c r="Q58" s="461"/>
      <c r="R58" s="79">
        <f>SUM(J58:Q58)</f>
        <v>1</v>
      </c>
    </row>
    <row r="59" spans="1:20" ht="22.5" customHeight="1" x14ac:dyDescent="0.2">
      <c r="A59" s="375"/>
      <c r="B59" s="392"/>
      <c r="C59" s="394"/>
      <c r="D59" s="478"/>
      <c r="E59" s="467"/>
      <c r="F59" s="469"/>
      <c r="G59" s="470"/>
      <c r="H59" s="225" t="s">
        <v>69</v>
      </c>
      <c r="I59" s="227"/>
      <c r="J59" s="460">
        <f>J61/$R$60</f>
        <v>0.17948015860882194</v>
      </c>
      <c r="K59" s="461"/>
      <c r="L59" s="460">
        <f>L61/$R$60</f>
        <v>0</v>
      </c>
      <c r="M59" s="461"/>
      <c r="N59" s="460">
        <f>N61/$R$60</f>
        <v>0</v>
      </c>
      <c r="O59" s="461"/>
      <c r="P59" s="460">
        <f>P61/$R$60</f>
        <v>0</v>
      </c>
      <c r="Q59" s="461"/>
      <c r="R59" s="79">
        <f>SUM(J59:Q59)</f>
        <v>0.17948015860882194</v>
      </c>
    </row>
    <row r="60" spans="1:20" ht="22.5" customHeight="1" x14ac:dyDescent="0.2">
      <c r="A60" s="375"/>
      <c r="B60" s="392"/>
      <c r="C60" s="394"/>
      <c r="D60" s="478"/>
      <c r="E60" s="408" t="s">
        <v>122</v>
      </c>
      <c r="F60" s="469"/>
      <c r="G60" s="470"/>
      <c r="H60" s="225" t="s">
        <v>71</v>
      </c>
      <c r="I60" s="227"/>
      <c r="J60" s="480">
        <v>250434.36</v>
      </c>
      <c r="K60" s="481"/>
      <c r="L60" s="480">
        <v>250434.36</v>
      </c>
      <c r="M60" s="481"/>
      <c r="N60" s="480">
        <v>250434.39</v>
      </c>
      <c r="O60" s="481"/>
      <c r="P60" s="480">
        <v>250434.36</v>
      </c>
      <c r="Q60" s="481"/>
      <c r="R60" s="80">
        <f>SUM(J60:Q60)</f>
        <v>1001737.47</v>
      </c>
    </row>
    <row r="61" spans="1:20" ht="22.5" customHeight="1" x14ac:dyDescent="0.2">
      <c r="A61" s="375"/>
      <c r="B61" s="213"/>
      <c r="C61" s="215"/>
      <c r="D61" s="479"/>
      <c r="E61" s="475"/>
      <c r="F61" s="471"/>
      <c r="G61" s="472"/>
      <c r="H61" s="225" t="s">
        <v>72</v>
      </c>
      <c r="I61" s="227"/>
      <c r="J61" s="482">
        <v>179792</v>
      </c>
      <c r="K61" s="483"/>
      <c r="L61" s="341"/>
      <c r="M61" s="342"/>
      <c r="N61" s="341"/>
      <c r="O61" s="342"/>
      <c r="P61" s="379"/>
      <c r="Q61" s="380"/>
      <c r="R61" s="80">
        <f>SUM(J61:O61)</f>
        <v>179792</v>
      </c>
    </row>
    <row r="62" spans="1:20" ht="17.25" customHeight="1" x14ac:dyDescent="0.2">
      <c r="A62" s="490" t="s">
        <v>123</v>
      </c>
      <c r="B62" s="491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2"/>
    </row>
    <row r="63" spans="1:20" ht="38.25" customHeight="1" x14ac:dyDescent="0.2">
      <c r="A63" s="351" t="s">
        <v>124</v>
      </c>
      <c r="B63" s="352"/>
      <c r="C63" s="352"/>
      <c r="D63" s="352"/>
      <c r="E63" s="353"/>
      <c r="F63" s="307" t="s">
        <v>75</v>
      </c>
      <c r="G63" s="343"/>
      <c r="H63" s="343"/>
      <c r="I63" s="307" t="s">
        <v>266</v>
      </c>
      <c r="J63" s="226"/>
      <c r="K63" s="226"/>
      <c r="L63" s="227"/>
      <c r="M63" s="225" t="s">
        <v>76</v>
      </c>
      <c r="N63" s="226"/>
      <c r="O63" s="226"/>
      <c r="P63" s="307" t="s">
        <v>303</v>
      </c>
      <c r="Q63" s="343"/>
      <c r="R63" s="344"/>
    </row>
    <row r="64" spans="1:20" ht="33.75" customHeight="1" x14ac:dyDescent="0.2">
      <c r="A64" s="26" t="s">
        <v>59</v>
      </c>
      <c r="B64" s="387" t="s">
        <v>60</v>
      </c>
      <c r="C64" s="388"/>
      <c r="D64" s="55" t="s">
        <v>61</v>
      </c>
      <c r="E64" s="57" t="s">
        <v>62</v>
      </c>
      <c r="F64" s="225" t="s">
        <v>63</v>
      </c>
      <c r="G64" s="227"/>
      <c r="H64" s="473"/>
      <c r="I64" s="474"/>
      <c r="J64" s="225" t="s">
        <v>54</v>
      </c>
      <c r="K64" s="227"/>
      <c r="L64" s="225" t="s">
        <v>55</v>
      </c>
      <c r="M64" s="227"/>
      <c r="N64" s="225" t="s">
        <v>56</v>
      </c>
      <c r="O64" s="227"/>
      <c r="P64" s="225" t="s">
        <v>57</v>
      </c>
      <c r="Q64" s="227"/>
      <c r="R64" s="28" t="s">
        <v>17</v>
      </c>
    </row>
    <row r="65" spans="1:18" ht="22.5" customHeight="1" x14ac:dyDescent="0.2">
      <c r="A65" s="374" t="s">
        <v>297</v>
      </c>
      <c r="B65" s="210" t="s">
        <v>116</v>
      </c>
      <c r="C65" s="212"/>
      <c r="D65" s="395" t="s">
        <v>65</v>
      </c>
      <c r="E65" s="408" t="s">
        <v>125</v>
      </c>
      <c r="F65" s="383" t="s">
        <v>113</v>
      </c>
      <c r="G65" s="468"/>
      <c r="H65" s="225" t="s">
        <v>68</v>
      </c>
      <c r="I65" s="227"/>
      <c r="J65" s="500">
        <f>J67/$R$67</f>
        <v>0.25</v>
      </c>
      <c r="K65" s="501"/>
      <c r="L65" s="500">
        <f>L67/$R$67</f>
        <v>0.25</v>
      </c>
      <c r="M65" s="501"/>
      <c r="N65" s="500">
        <f>N67/$R$67</f>
        <v>0.25</v>
      </c>
      <c r="O65" s="501"/>
      <c r="P65" s="500">
        <f>P67/$R$67</f>
        <v>0.25</v>
      </c>
      <c r="Q65" s="501"/>
      <c r="R65" s="79">
        <f>SUM(J65:Q65)</f>
        <v>1</v>
      </c>
    </row>
    <row r="66" spans="1:18" ht="22.5" customHeight="1" x14ac:dyDescent="0.2">
      <c r="A66" s="375"/>
      <c r="B66" s="392"/>
      <c r="C66" s="394"/>
      <c r="D66" s="478"/>
      <c r="E66" s="467"/>
      <c r="F66" s="469"/>
      <c r="G66" s="470"/>
      <c r="H66" s="225" t="s">
        <v>69</v>
      </c>
      <c r="I66" s="227"/>
      <c r="J66" s="500">
        <f>J68/$R$67</f>
        <v>0.24734434023444662</v>
      </c>
      <c r="K66" s="501"/>
      <c r="L66" s="500">
        <f>L68/$R$67</f>
        <v>0</v>
      </c>
      <c r="M66" s="501"/>
      <c r="N66" s="500">
        <f>N68/$R$67</f>
        <v>0</v>
      </c>
      <c r="O66" s="501"/>
      <c r="P66" s="500">
        <f>P68/$R$67</f>
        <v>0</v>
      </c>
      <c r="Q66" s="501"/>
      <c r="R66" s="79">
        <f>SUM(J66:O66)</f>
        <v>0.24734434023444662</v>
      </c>
    </row>
    <row r="67" spans="1:18" ht="22.5" customHeight="1" x14ac:dyDescent="0.2">
      <c r="A67" s="375"/>
      <c r="B67" s="392"/>
      <c r="C67" s="394"/>
      <c r="D67" s="478"/>
      <c r="E67" s="408" t="s">
        <v>126</v>
      </c>
      <c r="F67" s="469"/>
      <c r="G67" s="470"/>
      <c r="H67" s="225" t="s">
        <v>71</v>
      </c>
      <c r="I67" s="227"/>
      <c r="J67" s="480">
        <v>359745.82</v>
      </c>
      <c r="K67" s="481"/>
      <c r="L67" s="480">
        <v>359745.82</v>
      </c>
      <c r="M67" s="481"/>
      <c r="N67" s="480">
        <v>359745.82</v>
      </c>
      <c r="O67" s="481"/>
      <c r="P67" s="480">
        <v>359745.82</v>
      </c>
      <c r="Q67" s="481"/>
      <c r="R67" s="80">
        <f>SUM(J67:Q67)</f>
        <v>1438983.28</v>
      </c>
    </row>
    <row r="68" spans="1:18" ht="22.5" customHeight="1" x14ac:dyDescent="0.2">
      <c r="A68" s="375"/>
      <c r="B68" s="213"/>
      <c r="C68" s="215"/>
      <c r="D68" s="479"/>
      <c r="E68" s="475"/>
      <c r="F68" s="471"/>
      <c r="G68" s="472"/>
      <c r="H68" s="225" t="s">
        <v>72</v>
      </c>
      <c r="I68" s="227"/>
      <c r="J68" s="476">
        <v>355924.37</v>
      </c>
      <c r="K68" s="477"/>
      <c r="L68" s="341"/>
      <c r="M68" s="342"/>
      <c r="N68" s="341"/>
      <c r="O68" s="342"/>
      <c r="P68" s="379"/>
      <c r="Q68" s="380"/>
      <c r="R68" s="80">
        <f>SUM(J68:Q68)</f>
        <v>355924.37</v>
      </c>
    </row>
    <row r="69" spans="1:18" ht="17.25" customHeight="1" x14ac:dyDescent="0.2">
      <c r="A69" s="490" t="s">
        <v>127</v>
      </c>
      <c r="B69" s="491"/>
      <c r="C69" s="491"/>
      <c r="D69" s="491"/>
      <c r="E69" s="491"/>
      <c r="F69" s="491"/>
      <c r="G69" s="491"/>
      <c r="H69" s="491"/>
      <c r="I69" s="491"/>
      <c r="J69" s="491"/>
      <c r="K69" s="491"/>
      <c r="L69" s="491"/>
      <c r="M69" s="491"/>
      <c r="N69" s="491"/>
      <c r="O69" s="491"/>
      <c r="P69" s="491"/>
      <c r="Q69" s="491"/>
      <c r="R69" s="492"/>
    </row>
    <row r="70" spans="1:18" ht="38.25" customHeight="1" x14ac:dyDescent="0.2">
      <c r="A70" s="213" t="s">
        <v>128</v>
      </c>
      <c r="B70" s="214"/>
      <c r="C70" s="214"/>
      <c r="D70" s="214"/>
      <c r="E70" s="215"/>
      <c r="F70" s="307" t="s">
        <v>75</v>
      </c>
      <c r="G70" s="343"/>
      <c r="H70" s="343"/>
      <c r="I70" s="307" t="s">
        <v>266</v>
      </c>
      <c r="J70" s="226"/>
      <c r="K70" s="226"/>
      <c r="L70" s="227"/>
      <c r="M70" s="225" t="s">
        <v>76</v>
      </c>
      <c r="N70" s="226"/>
      <c r="O70" s="226"/>
      <c r="P70" s="307" t="s">
        <v>302</v>
      </c>
      <c r="Q70" s="343"/>
      <c r="R70" s="344"/>
    </row>
    <row r="71" spans="1:18" ht="33.75" customHeight="1" x14ac:dyDescent="0.2">
      <c r="A71" s="26" t="s">
        <v>59</v>
      </c>
      <c r="B71" s="387" t="s">
        <v>60</v>
      </c>
      <c r="C71" s="388"/>
      <c r="D71" s="55" t="s">
        <v>61</v>
      </c>
      <c r="E71" s="57" t="s">
        <v>62</v>
      </c>
      <c r="F71" s="225" t="s">
        <v>63</v>
      </c>
      <c r="G71" s="227"/>
      <c r="H71" s="473"/>
      <c r="I71" s="474"/>
      <c r="J71" s="225" t="s">
        <v>54</v>
      </c>
      <c r="K71" s="227"/>
      <c r="L71" s="225" t="s">
        <v>55</v>
      </c>
      <c r="M71" s="227"/>
      <c r="N71" s="225" t="s">
        <v>56</v>
      </c>
      <c r="O71" s="227"/>
      <c r="P71" s="225" t="s">
        <v>57</v>
      </c>
      <c r="Q71" s="227"/>
      <c r="R71" s="28" t="s">
        <v>17</v>
      </c>
    </row>
    <row r="72" spans="1:18" ht="22.5" customHeight="1" x14ac:dyDescent="0.2">
      <c r="A72" s="374" t="s">
        <v>298</v>
      </c>
      <c r="B72" s="210" t="s">
        <v>116</v>
      </c>
      <c r="C72" s="212"/>
      <c r="D72" s="395" t="s">
        <v>65</v>
      </c>
      <c r="E72" s="408" t="s">
        <v>129</v>
      </c>
      <c r="F72" s="383" t="s">
        <v>113</v>
      </c>
      <c r="G72" s="468"/>
      <c r="H72" s="225" t="s">
        <v>68</v>
      </c>
      <c r="I72" s="227"/>
      <c r="J72" s="500">
        <f>J74/$R$74</f>
        <v>0.25</v>
      </c>
      <c r="K72" s="501"/>
      <c r="L72" s="500">
        <f>L74/$R$74</f>
        <v>0.25</v>
      </c>
      <c r="M72" s="501"/>
      <c r="N72" s="500">
        <f>N74/$R$74</f>
        <v>0.25</v>
      </c>
      <c r="O72" s="501"/>
      <c r="P72" s="500">
        <f>P74/$R$74</f>
        <v>0.25</v>
      </c>
      <c r="Q72" s="501"/>
      <c r="R72" s="79">
        <f>SUM(J72:Q72)</f>
        <v>1</v>
      </c>
    </row>
    <row r="73" spans="1:18" ht="22.5" customHeight="1" x14ac:dyDescent="0.2">
      <c r="A73" s="375"/>
      <c r="B73" s="392"/>
      <c r="C73" s="394"/>
      <c r="D73" s="478"/>
      <c r="E73" s="467"/>
      <c r="F73" s="469"/>
      <c r="G73" s="470"/>
      <c r="H73" s="225" t="s">
        <v>69</v>
      </c>
      <c r="I73" s="227"/>
      <c r="J73" s="500">
        <f>J75/$R$74</f>
        <v>0.28696623226079032</v>
      </c>
      <c r="K73" s="501"/>
      <c r="L73" s="500">
        <f>L75/$R$74</f>
        <v>0</v>
      </c>
      <c r="M73" s="501"/>
      <c r="N73" s="500">
        <f>N75/$R$74</f>
        <v>0</v>
      </c>
      <c r="O73" s="501"/>
      <c r="P73" s="500">
        <f>P75/$R$74</f>
        <v>0</v>
      </c>
      <c r="Q73" s="501"/>
      <c r="R73" s="79">
        <f>SUM(J73:O73)</f>
        <v>0.28696623226079032</v>
      </c>
    </row>
    <row r="74" spans="1:18" ht="22.5" customHeight="1" x14ac:dyDescent="0.2">
      <c r="A74" s="375"/>
      <c r="B74" s="392"/>
      <c r="C74" s="394"/>
      <c r="D74" s="478"/>
      <c r="E74" s="408" t="s">
        <v>130</v>
      </c>
      <c r="F74" s="469"/>
      <c r="G74" s="470"/>
      <c r="H74" s="225" t="s">
        <v>71</v>
      </c>
      <c r="I74" s="227"/>
      <c r="J74" s="480">
        <v>116874.57</v>
      </c>
      <c r="K74" s="481"/>
      <c r="L74" s="480">
        <v>116874.57</v>
      </c>
      <c r="M74" s="481"/>
      <c r="N74" s="480">
        <v>116874.57</v>
      </c>
      <c r="O74" s="481"/>
      <c r="P74" s="480">
        <v>116874.57</v>
      </c>
      <c r="Q74" s="481"/>
      <c r="R74" s="80">
        <f>SUM(J74:Q74)</f>
        <v>467498.28</v>
      </c>
    </row>
    <row r="75" spans="1:18" ht="22.5" customHeight="1" x14ac:dyDescent="0.2">
      <c r="A75" s="375"/>
      <c r="B75" s="213"/>
      <c r="C75" s="215"/>
      <c r="D75" s="479"/>
      <c r="E75" s="475"/>
      <c r="F75" s="471"/>
      <c r="G75" s="472"/>
      <c r="H75" s="225" t="s">
        <v>72</v>
      </c>
      <c r="I75" s="227"/>
      <c r="J75" s="482">
        <v>134156.22</v>
      </c>
      <c r="K75" s="483"/>
      <c r="L75" s="482"/>
      <c r="M75" s="483"/>
      <c r="N75" s="482"/>
      <c r="O75" s="483"/>
      <c r="P75" s="502"/>
      <c r="Q75" s="503"/>
      <c r="R75" s="80">
        <f>SUM(J75:O75)</f>
        <v>134156.22</v>
      </c>
    </row>
    <row r="76" spans="1:18" x14ac:dyDescent="0.2">
      <c r="A76" s="487"/>
      <c r="B76" s="488"/>
      <c r="C76" s="488"/>
      <c r="D76" s="488"/>
      <c r="E76" s="488"/>
      <c r="F76" s="488"/>
      <c r="G76" s="488"/>
      <c r="H76" s="488"/>
      <c r="I76" s="488"/>
      <c r="J76" s="488"/>
      <c r="K76" s="488"/>
      <c r="L76" s="488"/>
      <c r="M76" s="488"/>
      <c r="N76" s="488"/>
      <c r="O76" s="488"/>
      <c r="P76" s="488"/>
      <c r="Q76" s="488"/>
      <c r="R76" s="489"/>
    </row>
    <row r="77" spans="1:18" ht="48.75" customHeight="1" x14ac:dyDescent="0.2">
      <c r="A77" s="307" t="s">
        <v>80</v>
      </c>
      <c r="B77" s="343"/>
      <c r="C77" s="344"/>
      <c r="D77" s="25"/>
      <c r="E77" s="307" t="s">
        <v>81</v>
      </c>
      <c r="F77" s="343"/>
      <c r="G77" s="343"/>
      <c r="H77" s="343"/>
      <c r="I77" s="343"/>
      <c r="J77" s="343"/>
      <c r="K77" s="344"/>
      <c r="L77" s="493" t="s">
        <v>82</v>
      </c>
      <c r="M77" s="494"/>
      <c r="N77" s="494"/>
      <c r="O77" s="495"/>
      <c r="P77" s="493" t="s">
        <v>83</v>
      </c>
      <c r="Q77" s="494"/>
      <c r="R77" s="495"/>
    </row>
    <row r="78" spans="1:18" ht="15.75" customHeight="1" x14ac:dyDescent="0.2">
      <c r="A78" s="507" t="s">
        <v>131</v>
      </c>
      <c r="B78" s="508"/>
      <c r="C78" s="509"/>
      <c r="D78" s="38"/>
      <c r="E78" s="504" t="s">
        <v>132</v>
      </c>
      <c r="F78" s="505"/>
      <c r="G78" s="505"/>
      <c r="H78" s="505"/>
      <c r="I78" s="505"/>
      <c r="J78" s="505"/>
      <c r="K78" s="506"/>
      <c r="L78" s="484">
        <v>44927</v>
      </c>
      <c r="M78" s="485"/>
      <c r="N78" s="485"/>
      <c r="O78" s="486"/>
      <c r="P78" s="484">
        <v>45291</v>
      </c>
      <c r="Q78" s="485"/>
      <c r="R78" s="486"/>
    </row>
    <row r="79" spans="1:18" ht="15.75" customHeight="1" x14ac:dyDescent="0.2">
      <c r="A79" s="510"/>
      <c r="B79" s="511"/>
      <c r="C79" s="512"/>
      <c r="D79" s="38"/>
      <c r="E79" s="504" t="s">
        <v>133</v>
      </c>
      <c r="F79" s="505"/>
      <c r="G79" s="505"/>
      <c r="H79" s="505"/>
      <c r="I79" s="505"/>
      <c r="J79" s="505"/>
      <c r="K79" s="506"/>
      <c r="L79" s="484">
        <v>44927</v>
      </c>
      <c r="M79" s="485"/>
      <c r="N79" s="485"/>
      <c r="O79" s="486"/>
      <c r="P79" s="484">
        <v>45291</v>
      </c>
      <c r="Q79" s="485"/>
      <c r="R79" s="486"/>
    </row>
    <row r="80" spans="1:18" ht="15.75" customHeight="1" x14ac:dyDescent="0.2">
      <c r="A80" s="510"/>
      <c r="B80" s="511"/>
      <c r="C80" s="512"/>
      <c r="D80" s="38"/>
      <c r="E80" s="504" t="s">
        <v>134</v>
      </c>
      <c r="F80" s="505"/>
      <c r="G80" s="505"/>
      <c r="H80" s="505"/>
      <c r="I80" s="505"/>
      <c r="J80" s="505"/>
      <c r="K80" s="506"/>
      <c r="L80" s="484">
        <v>44927</v>
      </c>
      <c r="M80" s="485"/>
      <c r="N80" s="485"/>
      <c r="O80" s="486"/>
      <c r="P80" s="484">
        <v>45291</v>
      </c>
      <c r="Q80" s="485"/>
      <c r="R80" s="486"/>
    </row>
    <row r="81" spans="1:18" ht="15.75" customHeight="1" x14ac:dyDescent="0.2">
      <c r="A81" s="510"/>
      <c r="B81" s="511"/>
      <c r="C81" s="512"/>
      <c r="D81" s="38"/>
      <c r="E81" s="504" t="s">
        <v>135</v>
      </c>
      <c r="F81" s="505"/>
      <c r="G81" s="505"/>
      <c r="H81" s="505"/>
      <c r="I81" s="505"/>
      <c r="J81" s="505"/>
      <c r="K81" s="506"/>
      <c r="L81" s="484">
        <v>44927</v>
      </c>
      <c r="M81" s="485"/>
      <c r="N81" s="485"/>
      <c r="O81" s="486"/>
      <c r="P81" s="484">
        <v>45291</v>
      </c>
      <c r="Q81" s="485"/>
      <c r="R81" s="486"/>
    </row>
    <row r="82" spans="1:18" ht="15.75" customHeight="1" x14ac:dyDescent="0.2">
      <c r="A82" s="513"/>
      <c r="B82" s="514"/>
      <c r="C82" s="515"/>
      <c r="D82" s="38"/>
      <c r="E82" s="504" t="s">
        <v>136</v>
      </c>
      <c r="F82" s="505"/>
      <c r="G82" s="505"/>
      <c r="H82" s="505"/>
      <c r="I82" s="505"/>
      <c r="J82" s="505"/>
      <c r="K82" s="506"/>
      <c r="L82" s="484">
        <v>44927</v>
      </c>
      <c r="M82" s="485"/>
      <c r="N82" s="485"/>
      <c r="O82" s="486"/>
      <c r="P82" s="484">
        <v>45291</v>
      </c>
      <c r="Q82" s="485"/>
      <c r="R82" s="486"/>
    </row>
    <row r="83" spans="1:18" ht="12.75" customHeight="1" x14ac:dyDescent="0.2">
      <c r="A83" s="168" t="s">
        <v>137</v>
      </c>
      <c r="B83" s="169"/>
      <c r="C83" s="170"/>
      <c r="D83" s="8"/>
      <c r="E83" s="228" t="s">
        <v>138</v>
      </c>
      <c r="F83" s="389"/>
      <c r="G83" s="389"/>
      <c r="H83" s="389"/>
      <c r="I83" s="389"/>
      <c r="J83" s="389"/>
      <c r="K83" s="390"/>
      <c r="L83" s="484">
        <v>44927</v>
      </c>
      <c r="M83" s="485"/>
      <c r="N83" s="485"/>
      <c r="O83" s="486"/>
      <c r="P83" s="484">
        <v>45291</v>
      </c>
      <c r="Q83" s="485"/>
      <c r="R83" s="486"/>
    </row>
    <row r="84" spans="1:18" x14ac:dyDescent="0.2">
      <c r="A84" s="171"/>
      <c r="B84" s="172"/>
      <c r="C84" s="173"/>
      <c r="D84" s="8"/>
      <c r="E84" s="228" t="s">
        <v>139</v>
      </c>
      <c r="F84" s="389"/>
      <c r="G84" s="389"/>
      <c r="H84" s="389"/>
      <c r="I84" s="389"/>
      <c r="J84" s="389"/>
      <c r="K84" s="390"/>
      <c r="L84" s="484">
        <v>44927</v>
      </c>
      <c r="M84" s="485"/>
      <c r="N84" s="485"/>
      <c r="O84" s="486"/>
      <c r="P84" s="484">
        <v>45291</v>
      </c>
      <c r="Q84" s="485"/>
      <c r="R84" s="486"/>
    </row>
    <row r="85" spans="1:18" x14ac:dyDescent="0.2">
      <c r="A85" s="171"/>
      <c r="B85" s="172"/>
      <c r="C85" s="173"/>
      <c r="D85" s="8"/>
      <c r="E85" s="228" t="s">
        <v>140</v>
      </c>
      <c r="F85" s="389"/>
      <c r="G85" s="389"/>
      <c r="H85" s="389"/>
      <c r="I85" s="389"/>
      <c r="J85" s="389"/>
      <c r="K85" s="390"/>
      <c r="L85" s="484">
        <v>44927</v>
      </c>
      <c r="M85" s="485"/>
      <c r="N85" s="485"/>
      <c r="O85" s="486"/>
      <c r="P85" s="484">
        <v>45291</v>
      </c>
      <c r="Q85" s="485"/>
      <c r="R85" s="486"/>
    </row>
    <row r="86" spans="1:18" ht="13.5" customHeight="1" x14ac:dyDescent="0.2">
      <c r="A86" s="174"/>
      <c r="B86" s="175"/>
      <c r="C86" s="176"/>
      <c r="D86" s="8"/>
      <c r="E86" s="228" t="s">
        <v>141</v>
      </c>
      <c r="F86" s="223"/>
      <c r="G86" s="223"/>
      <c r="H86" s="223"/>
      <c r="I86" s="223"/>
      <c r="J86" s="223"/>
      <c r="K86" s="224"/>
      <c r="L86" s="484">
        <v>44927</v>
      </c>
      <c r="M86" s="485"/>
      <c r="N86" s="485"/>
      <c r="O86" s="486"/>
      <c r="P86" s="484">
        <v>45291</v>
      </c>
      <c r="Q86" s="485"/>
      <c r="R86" s="486"/>
    </row>
    <row r="87" spans="1:18" ht="13.5" customHeight="1" x14ac:dyDescent="0.2">
      <c r="A87" s="168" t="s">
        <v>142</v>
      </c>
      <c r="B87" s="169"/>
      <c r="C87" s="170"/>
      <c r="D87" s="8"/>
      <c r="E87" s="228" t="s">
        <v>143</v>
      </c>
      <c r="F87" s="389"/>
      <c r="G87" s="389"/>
      <c r="H87" s="389"/>
      <c r="I87" s="389"/>
      <c r="J87" s="389"/>
      <c r="K87" s="390"/>
      <c r="L87" s="484">
        <v>44927</v>
      </c>
      <c r="M87" s="485"/>
      <c r="N87" s="485"/>
      <c r="O87" s="486"/>
      <c r="P87" s="484">
        <v>45291</v>
      </c>
      <c r="Q87" s="485"/>
      <c r="R87" s="486"/>
    </row>
    <row r="88" spans="1:18" ht="13.5" customHeight="1" x14ac:dyDescent="0.2">
      <c r="A88" s="171"/>
      <c r="B88" s="172"/>
      <c r="C88" s="173"/>
      <c r="D88" s="8"/>
      <c r="E88" s="228" t="s">
        <v>144</v>
      </c>
      <c r="F88" s="389"/>
      <c r="G88" s="389"/>
      <c r="H88" s="389"/>
      <c r="I88" s="389"/>
      <c r="J88" s="389"/>
      <c r="K88" s="390"/>
      <c r="L88" s="484">
        <v>44927</v>
      </c>
      <c r="M88" s="485"/>
      <c r="N88" s="485"/>
      <c r="O88" s="486"/>
      <c r="P88" s="484">
        <v>45291</v>
      </c>
      <c r="Q88" s="485"/>
      <c r="R88" s="486"/>
    </row>
    <row r="89" spans="1:18" ht="13.5" customHeight="1" x14ac:dyDescent="0.2">
      <c r="A89" s="171"/>
      <c r="B89" s="172"/>
      <c r="C89" s="173"/>
      <c r="D89" s="8"/>
      <c r="E89" s="228" t="s">
        <v>145</v>
      </c>
      <c r="F89" s="389"/>
      <c r="G89" s="389"/>
      <c r="H89" s="389"/>
      <c r="I89" s="389"/>
      <c r="J89" s="389"/>
      <c r="K89" s="390"/>
      <c r="L89" s="484">
        <v>44927</v>
      </c>
      <c r="M89" s="485"/>
      <c r="N89" s="485"/>
      <c r="O89" s="486"/>
      <c r="P89" s="484">
        <v>45291</v>
      </c>
      <c r="Q89" s="485"/>
      <c r="R89" s="486"/>
    </row>
    <row r="90" spans="1:18" ht="13.5" customHeight="1" x14ac:dyDescent="0.2">
      <c r="A90" s="171"/>
      <c r="B90" s="172"/>
      <c r="C90" s="173"/>
      <c r="D90" s="8"/>
      <c r="E90" s="228" t="s">
        <v>146</v>
      </c>
      <c r="F90" s="389"/>
      <c r="G90" s="389"/>
      <c r="H90" s="389"/>
      <c r="I90" s="389"/>
      <c r="J90" s="389"/>
      <c r="K90" s="390"/>
      <c r="L90" s="484">
        <v>44927</v>
      </c>
      <c r="M90" s="485"/>
      <c r="N90" s="485"/>
      <c r="O90" s="486"/>
      <c r="P90" s="484">
        <v>45291</v>
      </c>
      <c r="Q90" s="485"/>
      <c r="R90" s="486"/>
    </row>
    <row r="91" spans="1:18" ht="13.5" customHeight="1" x14ac:dyDescent="0.2">
      <c r="A91" s="171"/>
      <c r="B91" s="172"/>
      <c r="C91" s="173"/>
      <c r="D91" s="8"/>
      <c r="E91" s="228" t="s">
        <v>147</v>
      </c>
      <c r="F91" s="389"/>
      <c r="G91" s="389"/>
      <c r="H91" s="389"/>
      <c r="I91" s="389"/>
      <c r="J91" s="389"/>
      <c r="K91" s="390"/>
      <c r="L91" s="484">
        <v>44927</v>
      </c>
      <c r="M91" s="485"/>
      <c r="N91" s="485"/>
      <c r="O91" s="486"/>
      <c r="P91" s="484">
        <v>45291</v>
      </c>
      <c r="Q91" s="485"/>
      <c r="R91" s="486"/>
    </row>
    <row r="92" spans="1:18" ht="13.5" customHeight="1" x14ac:dyDescent="0.2">
      <c r="A92" s="171"/>
      <c r="B92" s="172"/>
      <c r="C92" s="173"/>
      <c r="D92" s="8"/>
      <c r="E92" s="228" t="s">
        <v>148</v>
      </c>
      <c r="F92" s="389"/>
      <c r="G92" s="389"/>
      <c r="H92" s="389"/>
      <c r="I92" s="389"/>
      <c r="J92" s="389"/>
      <c r="K92" s="390"/>
      <c r="L92" s="484">
        <v>44927</v>
      </c>
      <c r="M92" s="485"/>
      <c r="N92" s="485"/>
      <c r="O92" s="486"/>
      <c r="P92" s="484">
        <v>45291</v>
      </c>
      <c r="Q92" s="485"/>
      <c r="R92" s="486"/>
    </row>
    <row r="93" spans="1:18" ht="13.5" customHeight="1" x14ac:dyDescent="0.2">
      <c r="A93" s="174"/>
      <c r="B93" s="175"/>
      <c r="C93" s="176"/>
      <c r="D93" s="8"/>
      <c r="E93" s="228" t="s">
        <v>149</v>
      </c>
      <c r="F93" s="389"/>
      <c r="G93" s="389"/>
      <c r="H93" s="389"/>
      <c r="I93" s="389"/>
      <c r="J93" s="389"/>
      <c r="K93" s="390"/>
      <c r="L93" s="484">
        <v>44927</v>
      </c>
      <c r="M93" s="485"/>
      <c r="N93" s="485"/>
      <c r="O93" s="486"/>
      <c r="P93" s="484">
        <v>45291</v>
      </c>
      <c r="Q93" s="485"/>
      <c r="R93" s="486"/>
    </row>
    <row r="94" spans="1:18" ht="12.75" customHeight="1" x14ac:dyDescent="0.2">
      <c r="A94" s="168" t="s">
        <v>150</v>
      </c>
      <c r="B94" s="169"/>
      <c r="C94" s="170"/>
      <c r="D94" s="8"/>
      <c r="E94" s="228" t="s">
        <v>151</v>
      </c>
      <c r="F94" s="389"/>
      <c r="G94" s="389"/>
      <c r="H94" s="389"/>
      <c r="I94" s="389"/>
      <c r="J94" s="389"/>
      <c r="K94" s="390"/>
      <c r="L94" s="484">
        <v>44927</v>
      </c>
      <c r="M94" s="485"/>
      <c r="N94" s="485"/>
      <c r="O94" s="486"/>
      <c r="P94" s="484">
        <v>45291</v>
      </c>
      <c r="Q94" s="485"/>
      <c r="R94" s="486"/>
    </row>
    <row r="95" spans="1:18" ht="12.75" customHeight="1" x14ac:dyDescent="0.2">
      <c r="A95" s="171"/>
      <c r="B95" s="172"/>
      <c r="C95" s="173"/>
      <c r="D95" s="8"/>
      <c r="E95" s="228" t="s">
        <v>152</v>
      </c>
      <c r="F95" s="389"/>
      <c r="G95" s="389"/>
      <c r="H95" s="389"/>
      <c r="I95" s="389"/>
      <c r="J95" s="389"/>
      <c r="K95" s="390"/>
      <c r="L95" s="484">
        <v>44927</v>
      </c>
      <c r="M95" s="485"/>
      <c r="N95" s="485"/>
      <c r="O95" s="486"/>
      <c r="P95" s="484">
        <v>45291</v>
      </c>
      <c r="Q95" s="485"/>
      <c r="R95" s="486"/>
    </row>
    <row r="96" spans="1:18" ht="13.5" customHeight="1" x14ac:dyDescent="0.2">
      <c r="A96" s="171"/>
      <c r="B96" s="172"/>
      <c r="C96" s="173"/>
      <c r="D96" s="8"/>
      <c r="E96" s="228" t="s">
        <v>153</v>
      </c>
      <c r="F96" s="389"/>
      <c r="G96" s="389"/>
      <c r="H96" s="389"/>
      <c r="I96" s="389"/>
      <c r="J96" s="389"/>
      <c r="K96" s="390"/>
      <c r="L96" s="484">
        <v>44927</v>
      </c>
      <c r="M96" s="485"/>
      <c r="N96" s="485"/>
      <c r="O96" s="486"/>
      <c r="P96" s="484">
        <v>45291</v>
      </c>
      <c r="Q96" s="485"/>
      <c r="R96" s="486"/>
    </row>
    <row r="97" spans="1:18" ht="12.75" customHeight="1" x14ac:dyDescent="0.2">
      <c r="A97" s="171"/>
      <c r="B97" s="172"/>
      <c r="C97" s="173"/>
      <c r="D97" s="8"/>
      <c r="E97" s="228" t="s">
        <v>154</v>
      </c>
      <c r="F97" s="223"/>
      <c r="G97" s="223"/>
      <c r="H97" s="223"/>
      <c r="I97" s="223"/>
      <c r="J97" s="223"/>
      <c r="K97" s="224"/>
      <c r="L97" s="484">
        <v>44927</v>
      </c>
      <c r="M97" s="485"/>
      <c r="N97" s="485"/>
      <c r="O97" s="486"/>
      <c r="P97" s="484">
        <v>45291</v>
      </c>
      <c r="Q97" s="485"/>
      <c r="R97" s="486"/>
    </row>
    <row r="98" spans="1:18" x14ac:dyDescent="0.2">
      <c r="A98" s="171"/>
      <c r="B98" s="172"/>
      <c r="C98" s="173"/>
      <c r="D98" s="8"/>
      <c r="E98" s="228"/>
      <c r="F98" s="389"/>
      <c r="G98" s="389"/>
      <c r="H98" s="389"/>
      <c r="I98" s="389"/>
      <c r="J98" s="389"/>
      <c r="K98" s="390"/>
      <c r="L98" s="391"/>
      <c r="M98" s="496"/>
      <c r="N98" s="496"/>
      <c r="O98" s="497"/>
      <c r="P98" s="391"/>
      <c r="Q98" s="496"/>
      <c r="R98" s="497"/>
    </row>
    <row r="99" spans="1:18" ht="15.75" customHeight="1" x14ac:dyDescent="0.2">
      <c r="A99" s="174"/>
      <c r="B99" s="175"/>
      <c r="C99" s="176"/>
      <c r="D99" s="8"/>
      <c r="E99" s="228"/>
      <c r="F99" s="389"/>
      <c r="G99" s="389"/>
      <c r="H99" s="389"/>
      <c r="I99" s="389"/>
      <c r="J99" s="389"/>
      <c r="K99" s="390"/>
      <c r="L99" s="391"/>
      <c r="M99" s="496"/>
      <c r="N99" s="496"/>
      <c r="O99" s="497"/>
      <c r="P99" s="391"/>
      <c r="Q99" s="496"/>
      <c r="R99" s="497"/>
    </row>
    <row r="100" spans="1:18" ht="38.25" customHeight="1" x14ac:dyDescent="0.2">
      <c r="A100" s="307" t="s">
        <v>84</v>
      </c>
      <c r="B100" s="343"/>
      <c r="C100" s="344"/>
      <c r="D100" s="9" t="s">
        <v>85</v>
      </c>
      <c r="E100" s="307" t="s">
        <v>86</v>
      </c>
      <c r="F100" s="343"/>
      <c r="G100" s="343"/>
      <c r="H100" s="343"/>
      <c r="I100" s="343"/>
      <c r="J100" s="343"/>
      <c r="K100" s="344"/>
      <c r="L100" s="307" t="s">
        <v>85</v>
      </c>
      <c r="M100" s="343"/>
      <c r="N100" s="343"/>
      <c r="O100" s="343"/>
      <c r="P100" s="343"/>
      <c r="Q100" s="343"/>
      <c r="R100" s="344"/>
    </row>
    <row r="101" spans="1:18" ht="12.75" customHeight="1" x14ac:dyDescent="0.2">
      <c r="A101" s="228" t="s">
        <v>155</v>
      </c>
      <c r="B101" s="389"/>
      <c r="C101" s="390"/>
      <c r="D101" s="8"/>
      <c r="E101" s="228" t="s">
        <v>107</v>
      </c>
      <c r="F101" s="389"/>
      <c r="G101" s="389"/>
      <c r="H101" s="389"/>
      <c r="I101" s="389"/>
      <c r="J101" s="389"/>
      <c r="K101" s="390"/>
      <c r="L101" s="225"/>
      <c r="M101" s="226"/>
      <c r="N101" s="226"/>
      <c r="O101" s="226"/>
      <c r="P101" s="226"/>
      <c r="Q101" s="226"/>
      <c r="R101" s="227"/>
    </row>
    <row r="102" spans="1:18" ht="12.75" customHeight="1" x14ac:dyDescent="0.2">
      <c r="A102" s="228" t="s">
        <v>89</v>
      </c>
      <c r="B102" s="389"/>
      <c r="C102" s="390"/>
      <c r="D102" s="8"/>
      <c r="E102" s="228" t="s">
        <v>156</v>
      </c>
      <c r="F102" s="389"/>
      <c r="G102" s="389"/>
      <c r="H102" s="389"/>
      <c r="I102" s="389"/>
      <c r="J102" s="389"/>
      <c r="K102" s="390"/>
      <c r="L102" s="225"/>
      <c r="M102" s="226"/>
      <c r="N102" s="226"/>
      <c r="O102" s="226"/>
      <c r="P102" s="226"/>
      <c r="Q102" s="226"/>
      <c r="R102" s="227"/>
    </row>
    <row r="103" spans="1:18" x14ac:dyDescent="0.2">
      <c r="A103" s="222"/>
      <c r="B103" s="223"/>
      <c r="C103" s="224"/>
      <c r="D103" s="8"/>
      <c r="E103" s="222">
        <v>3</v>
      </c>
      <c r="F103" s="223"/>
      <c r="G103" s="223"/>
      <c r="H103" s="223"/>
      <c r="I103" s="223"/>
      <c r="J103" s="223"/>
      <c r="K103" s="224"/>
      <c r="L103" s="225"/>
      <c r="M103" s="226"/>
      <c r="N103" s="226"/>
      <c r="O103" s="226"/>
      <c r="P103" s="226"/>
      <c r="Q103" s="226"/>
      <c r="R103" s="227"/>
    </row>
    <row r="104" spans="1:18" x14ac:dyDescent="0.2">
      <c r="A104" s="222"/>
      <c r="B104" s="223"/>
      <c r="C104" s="224"/>
      <c r="D104" s="8"/>
      <c r="E104" s="222">
        <v>4</v>
      </c>
      <c r="F104" s="223"/>
      <c r="G104" s="223"/>
      <c r="H104" s="223"/>
      <c r="I104" s="223"/>
      <c r="J104" s="223"/>
      <c r="K104" s="224"/>
      <c r="L104" s="225"/>
      <c r="M104" s="226"/>
      <c r="N104" s="226"/>
      <c r="O104" s="226"/>
      <c r="P104" s="226"/>
      <c r="Q104" s="226"/>
      <c r="R104" s="227"/>
    </row>
    <row r="105" spans="1:18" x14ac:dyDescent="0.2">
      <c r="A105" s="222"/>
      <c r="B105" s="223"/>
      <c r="C105" s="224"/>
      <c r="D105" s="8"/>
      <c r="E105" s="222">
        <v>5</v>
      </c>
      <c r="F105" s="223"/>
      <c r="G105" s="223"/>
      <c r="H105" s="223"/>
      <c r="I105" s="223"/>
      <c r="J105" s="223"/>
      <c r="K105" s="224"/>
      <c r="L105" s="225"/>
      <c r="M105" s="226"/>
      <c r="N105" s="226"/>
      <c r="O105" s="226"/>
      <c r="P105" s="226"/>
      <c r="Q105" s="226"/>
      <c r="R105" s="227"/>
    </row>
    <row r="106" spans="1:18" x14ac:dyDescent="0.2">
      <c r="A106" s="498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499"/>
    </row>
    <row r="107" spans="1:18" ht="16.5" customHeight="1" x14ac:dyDescent="0.2">
      <c r="A107" s="205" t="s">
        <v>90</v>
      </c>
      <c r="B107" s="14" t="s">
        <v>91</v>
      </c>
      <c r="C107" s="190" t="s">
        <v>299</v>
      </c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</row>
    <row r="108" spans="1:18" ht="16.5" customHeight="1" x14ac:dyDescent="0.2">
      <c r="A108" s="206"/>
      <c r="B108" s="14" t="s">
        <v>92</v>
      </c>
      <c r="C108" s="190" t="s">
        <v>93</v>
      </c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</row>
    <row r="109" spans="1:18" x14ac:dyDescent="0.2">
      <c r="A109" s="206"/>
      <c r="B109" s="208" t="s">
        <v>94</v>
      </c>
      <c r="C109" s="190" t="s">
        <v>216</v>
      </c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</row>
    <row r="110" spans="1:18" x14ac:dyDescent="0.2">
      <c r="A110" s="207"/>
      <c r="B110" s="209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</row>
    <row r="112" spans="1:18" x14ac:dyDescent="0.2">
      <c r="A112" s="11" t="s">
        <v>95</v>
      </c>
    </row>
    <row r="114" spans="1:18" x14ac:dyDescent="0.2">
      <c r="A114" s="43" t="s">
        <v>96</v>
      </c>
      <c r="B114" s="43">
        <v>1000</v>
      </c>
      <c r="C114" s="43">
        <v>2000</v>
      </c>
      <c r="D114" s="43">
        <v>3000</v>
      </c>
      <c r="E114" s="43">
        <v>4000</v>
      </c>
      <c r="F114" s="216">
        <v>5000</v>
      </c>
      <c r="G114" s="216"/>
      <c r="H114" s="216"/>
      <c r="I114" s="216">
        <v>6000</v>
      </c>
      <c r="J114" s="216"/>
      <c r="K114" s="217"/>
      <c r="L114" s="217">
        <v>7000</v>
      </c>
      <c r="M114" s="218"/>
      <c r="N114" s="219"/>
      <c r="O114" s="220" t="s">
        <v>97</v>
      </c>
      <c r="P114" s="221"/>
      <c r="Q114" s="221"/>
    </row>
    <row r="115" spans="1:18" x14ac:dyDescent="0.2">
      <c r="A115" s="88" t="s">
        <v>263</v>
      </c>
      <c r="B115" s="68">
        <v>7108750.5899999999</v>
      </c>
      <c r="C115" s="68">
        <v>2510788.52</v>
      </c>
      <c r="D115" s="68">
        <v>156223.20000000001</v>
      </c>
      <c r="E115" s="68">
        <v>0</v>
      </c>
      <c r="F115" s="192">
        <v>0</v>
      </c>
      <c r="G115" s="193"/>
      <c r="H115" s="194"/>
      <c r="I115" s="192">
        <v>0</v>
      </c>
      <c r="J115" s="193">
        <v>0</v>
      </c>
      <c r="K115" s="194">
        <v>0</v>
      </c>
      <c r="L115" s="192">
        <v>0</v>
      </c>
      <c r="M115" s="193">
        <v>0</v>
      </c>
      <c r="N115" s="194">
        <v>0</v>
      </c>
      <c r="O115" s="430">
        <f>SUM(B115:N115)</f>
        <v>9775762.3099999987</v>
      </c>
      <c r="P115" s="431"/>
      <c r="Q115" s="432"/>
      <c r="R115" s="29"/>
    </row>
    <row r="116" spans="1:18" ht="25.5" x14ac:dyDescent="0.2">
      <c r="A116" s="88" t="s">
        <v>275</v>
      </c>
      <c r="B116" s="68">
        <v>951637.47</v>
      </c>
      <c r="C116" s="68">
        <v>38000</v>
      </c>
      <c r="D116" s="68">
        <v>12100</v>
      </c>
      <c r="E116" s="68">
        <v>0</v>
      </c>
      <c r="F116" s="192">
        <v>0</v>
      </c>
      <c r="G116" s="193">
        <v>0</v>
      </c>
      <c r="H116" s="194">
        <v>0</v>
      </c>
      <c r="I116" s="192">
        <v>0</v>
      </c>
      <c r="J116" s="193">
        <v>0</v>
      </c>
      <c r="K116" s="194">
        <v>0</v>
      </c>
      <c r="L116" s="192">
        <v>0</v>
      </c>
      <c r="M116" s="193">
        <v>0</v>
      </c>
      <c r="N116" s="194">
        <v>0</v>
      </c>
      <c r="O116" s="430">
        <f>SUM(B116:N116)</f>
        <v>1001737.47</v>
      </c>
      <c r="P116" s="431"/>
      <c r="Q116" s="432"/>
      <c r="R116" s="29"/>
    </row>
    <row r="117" spans="1:18" x14ac:dyDescent="0.2">
      <c r="A117" s="88" t="s">
        <v>276</v>
      </c>
      <c r="B117" s="68">
        <v>1047801.52</v>
      </c>
      <c r="C117" s="68">
        <v>391181.75999999995</v>
      </c>
      <c r="D117" s="68">
        <v>0</v>
      </c>
      <c r="E117" s="68">
        <v>0</v>
      </c>
      <c r="F117" s="192">
        <v>0</v>
      </c>
      <c r="G117" s="193">
        <v>0</v>
      </c>
      <c r="H117" s="194">
        <v>0</v>
      </c>
      <c r="I117" s="192">
        <v>0</v>
      </c>
      <c r="J117" s="193">
        <v>0</v>
      </c>
      <c r="K117" s="194">
        <v>0</v>
      </c>
      <c r="L117" s="192">
        <v>0</v>
      </c>
      <c r="M117" s="193">
        <v>0</v>
      </c>
      <c r="N117" s="194">
        <v>0</v>
      </c>
      <c r="O117" s="430">
        <f>SUM(B117:N117)</f>
        <v>1438983.28</v>
      </c>
      <c r="P117" s="431"/>
      <c r="Q117" s="432"/>
      <c r="R117" s="29"/>
    </row>
    <row r="118" spans="1:18" ht="25.5" x14ac:dyDescent="0.2">
      <c r="A118" s="88" t="s">
        <v>277</v>
      </c>
      <c r="B118" s="68">
        <v>246636.34</v>
      </c>
      <c r="C118" s="68">
        <v>220861.94</v>
      </c>
      <c r="D118" s="68">
        <v>0</v>
      </c>
      <c r="E118" s="68">
        <v>0</v>
      </c>
      <c r="F118" s="192">
        <v>0</v>
      </c>
      <c r="G118" s="193">
        <v>0</v>
      </c>
      <c r="H118" s="194">
        <v>0</v>
      </c>
      <c r="I118" s="192">
        <v>0</v>
      </c>
      <c r="J118" s="193">
        <v>0</v>
      </c>
      <c r="K118" s="194">
        <v>0</v>
      </c>
      <c r="L118" s="192">
        <v>0</v>
      </c>
      <c r="M118" s="193">
        <v>0</v>
      </c>
      <c r="N118" s="194">
        <v>0</v>
      </c>
      <c r="O118" s="430">
        <f>SUM(B118:N118)</f>
        <v>467498.28</v>
      </c>
      <c r="P118" s="431"/>
      <c r="Q118" s="432"/>
      <c r="R118" s="29"/>
    </row>
    <row r="119" spans="1:18" x14ac:dyDescent="0.2">
      <c r="A119" s="67" t="s">
        <v>278</v>
      </c>
      <c r="B119" s="68"/>
      <c r="C119" s="68"/>
      <c r="D119" s="68"/>
      <c r="E119" s="68"/>
      <c r="F119" s="192"/>
      <c r="G119" s="193"/>
      <c r="H119" s="194"/>
      <c r="I119" s="192"/>
      <c r="J119" s="193"/>
      <c r="K119" s="193"/>
      <c r="L119" s="192"/>
      <c r="M119" s="193"/>
      <c r="N119" s="194"/>
      <c r="O119" s="200"/>
      <c r="P119" s="201"/>
      <c r="Q119" s="201"/>
    </row>
    <row r="120" spans="1:18" x14ac:dyDescent="0.2">
      <c r="A120" s="24"/>
      <c r="B120" s="68"/>
      <c r="C120" s="68"/>
      <c r="D120" s="68"/>
      <c r="E120" s="68"/>
      <c r="F120" s="192"/>
      <c r="G120" s="193"/>
      <c r="H120" s="194"/>
      <c r="I120" s="192"/>
      <c r="J120" s="193"/>
      <c r="K120" s="193"/>
      <c r="L120" s="425" t="s">
        <v>17</v>
      </c>
      <c r="M120" s="426"/>
      <c r="N120" s="427"/>
      <c r="O120" s="428">
        <f>SUM(O115:Q119)</f>
        <v>12683981.339999998</v>
      </c>
      <c r="P120" s="429"/>
      <c r="Q120" s="429"/>
    </row>
    <row r="121" spans="1:18" x14ac:dyDescent="0.2">
      <c r="B121" s="87"/>
      <c r="C121" s="87"/>
      <c r="D121" s="87"/>
      <c r="E121" s="87"/>
      <c r="F121" s="424"/>
      <c r="G121" s="424"/>
      <c r="H121" s="424"/>
      <c r="I121" s="424"/>
      <c r="J121" s="424"/>
      <c r="K121" s="424"/>
      <c r="L121" s="424"/>
      <c r="M121" s="424"/>
      <c r="N121" s="424"/>
      <c r="O121" s="424"/>
      <c r="P121" s="424"/>
      <c r="Q121" s="424"/>
      <c r="R121" s="30"/>
    </row>
    <row r="125" spans="1:18" ht="20.25" x14ac:dyDescent="0.3">
      <c r="C125" s="31"/>
    </row>
  </sheetData>
  <mergeCells count="369">
    <mergeCell ref="J45:K45"/>
    <mergeCell ref="L45:M45"/>
    <mergeCell ref="N45:O45"/>
    <mergeCell ref="P45:Q45"/>
    <mergeCell ref="J43:K43"/>
    <mergeCell ref="L43:M43"/>
    <mergeCell ref="N43:O43"/>
    <mergeCell ref="P43:Q43"/>
    <mergeCell ref="B72:C75"/>
    <mergeCell ref="D72:D75"/>
    <mergeCell ref="E72:E73"/>
    <mergeCell ref="F72:G75"/>
    <mergeCell ref="H72:I72"/>
    <mergeCell ref="J72:K72"/>
    <mergeCell ref="L72:M72"/>
    <mergeCell ref="N72:O72"/>
    <mergeCell ref="L73:M73"/>
    <mergeCell ref="N73:O73"/>
    <mergeCell ref="E74:E75"/>
    <mergeCell ref="H74:I74"/>
    <mergeCell ref="J74:K74"/>
    <mergeCell ref="L74:M74"/>
    <mergeCell ref="H75:I75"/>
    <mergeCell ref="J75:K75"/>
    <mergeCell ref="A78:C82"/>
    <mergeCell ref="E78:K78"/>
    <mergeCell ref="L78:O78"/>
    <mergeCell ref="P78:R78"/>
    <mergeCell ref="E81:K81"/>
    <mergeCell ref="L81:O81"/>
    <mergeCell ref="P81:R81"/>
    <mergeCell ref="E79:K79"/>
    <mergeCell ref="E80:K80"/>
    <mergeCell ref="E91:K91"/>
    <mergeCell ref="E93:K93"/>
    <mergeCell ref="E94:K94"/>
    <mergeCell ref="E95:K95"/>
    <mergeCell ref="E97:K97"/>
    <mergeCell ref="P77:R77"/>
    <mergeCell ref="P72:Q72"/>
    <mergeCell ref="H73:I73"/>
    <mergeCell ref="J73:K73"/>
    <mergeCell ref="L89:O89"/>
    <mergeCell ref="P89:R89"/>
    <mergeCell ref="L90:O90"/>
    <mergeCell ref="P90:R90"/>
    <mergeCell ref="L92:O92"/>
    <mergeCell ref="P92:R92"/>
    <mergeCell ref="P73:Q73"/>
    <mergeCell ref="E86:K86"/>
    <mergeCell ref="E82:K82"/>
    <mergeCell ref="L79:O79"/>
    <mergeCell ref="P79:R79"/>
    <mergeCell ref="L80:O80"/>
    <mergeCell ref="P80:R80"/>
    <mergeCell ref="L82:O82"/>
    <mergeCell ref="P82:R82"/>
    <mergeCell ref="L96:O96"/>
    <mergeCell ref="P96:R96"/>
    <mergeCell ref="L98:O98"/>
    <mergeCell ref="P98:R98"/>
    <mergeCell ref="P91:R91"/>
    <mergeCell ref="P93:R93"/>
    <mergeCell ref="P94:R94"/>
    <mergeCell ref="P95:R95"/>
    <mergeCell ref="P97:R97"/>
    <mergeCell ref="L75:M75"/>
    <mergeCell ref="N75:O75"/>
    <mergeCell ref="A69:R69"/>
    <mergeCell ref="A70:E70"/>
    <mergeCell ref="F70:H70"/>
    <mergeCell ref="I70:L70"/>
    <mergeCell ref="M70:O70"/>
    <mergeCell ref="P70:R70"/>
    <mergeCell ref="B71:C71"/>
    <mergeCell ref="F71:G71"/>
    <mergeCell ref="H71:I71"/>
    <mergeCell ref="J71:K71"/>
    <mergeCell ref="L71:M71"/>
    <mergeCell ref="N71:O71"/>
    <mergeCell ref="P71:Q71"/>
    <mergeCell ref="P75:Q75"/>
    <mergeCell ref="N74:O74"/>
    <mergeCell ref="P74:Q74"/>
    <mergeCell ref="A72:A75"/>
    <mergeCell ref="H67:I67"/>
    <mergeCell ref="J67:K67"/>
    <mergeCell ref="L67:M67"/>
    <mergeCell ref="N67:O67"/>
    <mergeCell ref="P67:Q67"/>
    <mergeCell ref="H68:I68"/>
    <mergeCell ref="J68:K68"/>
    <mergeCell ref="L68:M68"/>
    <mergeCell ref="N68:O68"/>
    <mergeCell ref="P68:Q68"/>
    <mergeCell ref="P63:R63"/>
    <mergeCell ref="B64:C64"/>
    <mergeCell ref="F64:G64"/>
    <mergeCell ref="H64:I64"/>
    <mergeCell ref="J64:K64"/>
    <mergeCell ref="L64:M64"/>
    <mergeCell ref="N64:O64"/>
    <mergeCell ref="P64:Q64"/>
    <mergeCell ref="A65:A68"/>
    <mergeCell ref="B65:C68"/>
    <mergeCell ref="D65:D68"/>
    <mergeCell ref="E65:E66"/>
    <mergeCell ref="F65:G68"/>
    <mergeCell ref="H65:I65"/>
    <mergeCell ref="J65:K65"/>
    <mergeCell ref="L65:M65"/>
    <mergeCell ref="N65:O65"/>
    <mergeCell ref="P65:Q65"/>
    <mergeCell ref="H66:I66"/>
    <mergeCell ref="J66:K66"/>
    <mergeCell ref="L66:M66"/>
    <mergeCell ref="N66:O66"/>
    <mergeCell ref="P66:Q66"/>
    <mergeCell ref="E67:E68"/>
    <mergeCell ref="A105:C105"/>
    <mergeCell ref="E105:K105"/>
    <mergeCell ref="L105:R105"/>
    <mergeCell ref="A106:R106"/>
    <mergeCell ref="H59:I59"/>
    <mergeCell ref="J59:K59"/>
    <mergeCell ref="L59:M59"/>
    <mergeCell ref="N59:O59"/>
    <mergeCell ref="P59:Q59"/>
    <mergeCell ref="P85:R85"/>
    <mergeCell ref="A83:C86"/>
    <mergeCell ref="E83:K83"/>
    <mergeCell ref="A62:R62"/>
    <mergeCell ref="A63:E63"/>
    <mergeCell ref="F63:H63"/>
    <mergeCell ref="I63:L63"/>
    <mergeCell ref="M63:O63"/>
    <mergeCell ref="A103:C103"/>
    <mergeCell ref="E103:K103"/>
    <mergeCell ref="L103:R103"/>
    <mergeCell ref="E102:K102"/>
    <mergeCell ref="L84:O84"/>
    <mergeCell ref="P84:R84"/>
    <mergeCell ref="L85:O85"/>
    <mergeCell ref="L102:R102"/>
    <mergeCell ref="L86:O86"/>
    <mergeCell ref="P86:R86"/>
    <mergeCell ref="A87:C93"/>
    <mergeCell ref="A94:C99"/>
    <mergeCell ref="L87:O87"/>
    <mergeCell ref="L88:O88"/>
    <mergeCell ref="L91:O91"/>
    <mergeCell ref="L93:O93"/>
    <mergeCell ref="L94:O94"/>
    <mergeCell ref="L95:O95"/>
    <mergeCell ref="L97:O97"/>
    <mergeCell ref="L99:O99"/>
    <mergeCell ref="P87:R87"/>
    <mergeCell ref="P88:R88"/>
    <mergeCell ref="P99:R99"/>
    <mergeCell ref="E92:K92"/>
    <mergeCell ref="E96:K96"/>
    <mergeCell ref="E87:K87"/>
    <mergeCell ref="E88:K88"/>
    <mergeCell ref="E89:K89"/>
    <mergeCell ref="E90:K90"/>
    <mergeCell ref="E99:K99"/>
    <mergeCell ref="E98:K98"/>
    <mergeCell ref="P61:Q61"/>
    <mergeCell ref="P58:Q58"/>
    <mergeCell ref="B57:C57"/>
    <mergeCell ref="F57:G57"/>
    <mergeCell ref="H57:I57"/>
    <mergeCell ref="J57:K57"/>
    <mergeCell ref="L57:M57"/>
    <mergeCell ref="A107:A110"/>
    <mergeCell ref="C107:R107"/>
    <mergeCell ref="C108:R108"/>
    <mergeCell ref="B109:B110"/>
    <mergeCell ref="C109:R110"/>
    <mergeCell ref="A100:C100"/>
    <mergeCell ref="E84:K84"/>
    <mergeCell ref="L100:R100"/>
    <mergeCell ref="A101:C101"/>
    <mergeCell ref="E85:K85"/>
    <mergeCell ref="L101:R101"/>
    <mergeCell ref="E101:K101"/>
    <mergeCell ref="E100:K100"/>
    <mergeCell ref="A104:C104"/>
    <mergeCell ref="E104:K104"/>
    <mergeCell ref="L104:R104"/>
    <mergeCell ref="A102:C102"/>
    <mergeCell ref="P53:Q53"/>
    <mergeCell ref="H54:I54"/>
    <mergeCell ref="J54:K54"/>
    <mergeCell ref="L54:M54"/>
    <mergeCell ref="N54:O54"/>
    <mergeCell ref="P54:Q54"/>
    <mergeCell ref="P57:Q57"/>
    <mergeCell ref="L83:O83"/>
    <mergeCell ref="P83:R83"/>
    <mergeCell ref="A76:R76"/>
    <mergeCell ref="A56:E56"/>
    <mergeCell ref="F56:H56"/>
    <mergeCell ref="I56:L56"/>
    <mergeCell ref="M56:O56"/>
    <mergeCell ref="A55:R55"/>
    <mergeCell ref="A77:C77"/>
    <mergeCell ref="E77:K77"/>
    <mergeCell ref="L77:O77"/>
    <mergeCell ref="P56:R56"/>
    <mergeCell ref="P60:Q60"/>
    <mergeCell ref="H61:I61"/>
    <mergeCell ref="J61:K61"/>
    <mergeCell ref="L61:M61"/>
    <mergeCell ref="A58:A61"/>
    <mergeCell ref="B58:C61"/>
    <mergeCell ref="E58:E59"/>
    <mergeCell ref="F58:G61"/>
    <mergeCell ref="H58:I58"/>
    <mergeCell ref="J58:K58"/>
    <mergeCell ref="L58:M58"/>
    <mergeCell ref="N58:O58"/>
    <mergeCell ref="D51:D54"/>
    <mergeCell ref="E60:E61"/>
    <mergeCell ref="H60:I60"/>
    <mergeCell ref="J60:K60"/>
    <mergeCell ref="L60:M60"/>
    <mergeCell ref="N60:O60"/>
    <mergeCell ref="J53:K53"/>
    <mergeCell ref="L53:M53"/>
    <mergeCell ref="N57:O57"/>
    <mergeCell ref="D58:D61"/>
    <mergeCell ref="N61:O61"/>
    <mergeCell ref="P50:Q50"/>
    <mergeCell ref="A51:A54"/>
    <mergeCell ref="B51:C54"/>
    <mergeCell ref="E51:E52"/>
    <mergeCell ref="F51:G54"/>
    <mergeCell ref="H51:I51"/>
    <mergeCell ref="J51:K51"/>
    <mergeCell ref="L51:M51"/>
    <mergeCell ref="N51:O51"/>
    <mergeCell ref="P51:Q51"/>
    <mergeCell ref="B50:C50"/>
    <mergeCell ref="F50:G50"/>
    <mergeCell ref="H50:I50"/>
    <mergeCell ref="J50:K50"/>
    <mergeCell ref="L50:M50"/>
    <mergeCell ref="N50:O50"/>
    <mergeCell ref="H52:I52"/>
    <mergeCell ref="J52:K52"/>
    <mergeCell ref="L52:M52"/>
    <mergeCell ref="N52:O52"/>
    <mergeCell ref="P52:Q52"/>
    <mergeCell ref="E53:E54"/>
    <mergeCell ref="H53:I53"/>
    <mergeCell ref="N53:O53"/>
    <mergeCell ref="P44:Q44"/>
    <mergeCell ref="H43:I43"/>
    <mergeCell ref="E44:E45"/>
    <mergeCell ref="H44:I44"/>
    <mergeCell ref="H45:I45"/>
    <mergeCell ref="A46:R46"/>
    <mergeCell ref="A47:R47"/>
    <mergeCell ref="A48:R48"/>
    <mergeCell ref="A49:E49"/>
    <mergeCell ref="F49:H49"/>
    <mergeCell ref="I49:L49"/>
    <mergeCell ref="M49:O49"/>
    <mergeCell ref="P49:R49"/>
    <mergeCell ref="A42:A45"/>
    <mergeCell ref="B42:C45"/>
    <mergeCell ref="D42:D45"/>
    <mergeCell ref="E42:E43"/>
    <mergeCell ref="F42:G45"/>
    <mergeCell ref="H42:I42"/>
    <mergeCell ref="J44:K44"/>
    <mergeCell ref="L44:M44"/>
    <mergeCell ref="N44:O44"/>
    <mergeCell ref="J42:K42"/>
    <mergeCell ref="L42:M42"/>
    <mergeCell ref="N42:O42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P42:Q42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  <mergeCell ref="F114:H114"/>
    <mergeCell ref="I114:K114"/>
    <mergeCell ref="L114:N114"/>
    <mergeCell ref="O114:Q114"/>
    <mergeCell ref="F115:H115"/>
    <mergeCell ref="I115:K115"/>
    <mergeCell ref="L115:N115"/>
    <mergeCell ref="O115:Q115"/>
    <mergeCell ref="F116:H116"/>
    <mergeCell ref="I116:K116"/>
    <mergeCell ref="L116:N116"/>
    <mergeCell ref="O116:Q116"/>
    <mergeCell ref="F121:H121"/>
    <mergeCell ref="I121:K121"/>
    <mergeCell ref="L121:N121"/>
    <mergeCell ref="O121:Q121"/>
    <mergeCell ref="F120:H120"/>
    <mergeCell ref="I120:K120"/>
    <mergeCell ref="L120:N120"/>
    <mergeCell ref="O120:Q120"/>
    <mergeCell ref="F117:H117"/>
    <mergeCell ref="I117:K117"/>
    <mergeCell ref="L117:N117"/>
    <mergeCell ref="O117:Q117"/>
    <mergeCell ref="F118:H118"/>
    <mergeCell ref="I118:K118"/>
    <mergeCell ref="L118:N118"/>
    <mergeCell ref="O118:Q118"/>
    <mergeCell ref="F119:H119"/>
    <mergeCell ref="I119:K119"/>
    <mergeCell ref="L119:N119"/>
    <mergeCell ref="O119:Q119"/>
  </mergeCells>
  <pageMargins left="0.27559055118110198" right="0.23622047244094499" top="0.31496062992126" bottom="0.27559055118110198" header="0" footer="0"/>
  <pageSetup scale="66" fitToHeight="4" orientation="landscape" r:id="rId1"/>
  <headerFooter alignWithMargins="0">
    <oddFooter>&amp;C&amp;P de &amp;N&amp;R&amp;F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5"/>
  <sheetViews>
    <sheetView workbookViewId="0">
      <selection activeCell="A2" sqref="A2:B67"/>
    </sheetView>
  </sheetViews>
  <sheetFormatPr baseColWidth="10" defaultColWidth="11.42578125" defaultRowHeight="12.75" x14ac:dyDescent="0.2"/>
  <cols>
    <col min="1" max="1" width="79.85546875" style="2" customWidth="1"/>
    <col min="2" max="2" width="89.140625" style="2" customWidth="1"/>
    <col min="3" max="8" width="89.140625" customWidth="1"/>
  </cols>
  <sheetData>
    <row r="2" spans="1:2" ht="15.75" x14ac:dyDescent="0.2">
      <c r="A2" s="516" t="s">
        <v>157</v>
      </c>
      <c r="B2" s="516"/>
    </row>
    <row r="3" spans="1:2" ht="15" customHeight="1" x14ac:dyDescent="0.2">
      <c r="A3" s="516" t="s">
        <v>85</v>
      </c>
      <c r="B3" s="516"/>
    </row>
    <row r="4" spans="1:2" ht="11.25" customHeight="1" x14ac:dyDescent="0.2"/>
    <row r="5" spans="1:2" ht="11.25" customHeight="1" x14ac:dyDescent="0.2">
      <c r="B5" s="6" t="s">
        <v>158</v>
      </c>
    </row>
    <row r="6" spans="1:2" ht="11.25" customHeight="1" x14ac:dyDescent="0.2"/>
    <row r="8" spans="1:2" x14ac:dyDescent="0.2">
      <c r="A8" s="5" t="s">
        <v>159</v>
      </c>
      <c r="B8" s="3" t="s">
        <v>160</v>
      </c>
    </row>
    <row r="11" spans="1:2" x14ac:dyDescent="0.2">
      <c r="A11" s="2" t="s">
        <v>161</v>
      </c>
    </row>
    <row r="12" spans="1:2" x14ac:dyDescent="0.2">
      <c r="A12" s="2" t="s">
        <v>162</v>
      </c>
    </row>
    <row r="13" spans="1:2" ht="25.5" x14ac:dyDescent="0.2">
      <c r="A13" s="2" t="s">
        <v>163</v>
      </c>
    </row>
    <row r="14" spans="1:2" x14ac:dyDescent="0.2">
      <c r="A14" s="2" t="s">
        <v>164</v>
      </c>
    </row>
    <row r="15" spans="1:2" x14ac:dyDescent="0.2">
      <c r="A15" s="2" t="s">
        <v>165</v>
      </c>
    </row>
    <row r="16" spans="1:2" x14ac:dyDescent="0.2">
      <c r="A16" s="2" t="s">
        <v>166</v>
      </c>
    </row>
    <row r="17" spans="1:2" x14ac:dyDescent="0.2">
      <c r="A17" s="2" t="s">
        <v>167</v>
      </c>
    </row>
    <row r="18" spans="1:2" x14ac:dyDescent="0.2">
      <c r="A18" s="2" t="s">
        <v>168</v>
      </c>
    </row>
    <row r="21" spans="1:2" x14ac:dyDescent="0.2">
      <c r="A21" s="5" t="s">
        <v>169</v>
      </c>
    </row>
    <row r="23" spans="1:2" ht="25.5" x14ac:dyDescent="0.2">
      <c r="A23" s="3" t="s">
        <v>170</v>
      </c>
      <c r="B23" s="3" t="s">
        <v>160</v>
      </c>
    </row>
    <row r="24" spans="1:2" x14ac:dyDescent="0.2">
      <c r="A24" s="4" t="s">
        <v>171</v>
      </c>
      <c r="B24" s="4" t="s">
        <v>172</v>
      </c>
    </row>
    <row r="25" spans="1:2" ht="25.5" x14ac:dyDescent="0.2">
      <c r="A25" s="2" t="s">
        <v>173</v>
      </c>
      <c r="B25" s="4" t="s">
        <v>174</v>
      </c>
    </row>
    <row r="26" spans="1:2" x14ac:dyDescent="0.2">
      <c r="A26" s="2" t="s">
        <v>175</v>
      </c>
      <c r="B26" s="4" t="s">
        <v>176</v>
      </c>
    </row>
    <row r="27" spans="1:2" x14ac:dyDescent="0.2">
      <c r="A27" s="2" t="s">
        <v>177</v>
      </c>
    </row>
    <row r="28" spans="1:2" x14ac:dyDescent="0.2">
      <c r="A28" s="3" t="s">
        <v>178</v>
      </c>
    </row>
    <row r="29" spans="1:2" x14ac:dyDescent="0.2">
      <c r="A29" s="3" t="s">
        <v>179</v>
      </c>
    </row>
    <row r="30" spans="1:2" x14ac:dyDescent="0.2">
      <c r="A30" s="4" t="s">
        <v>180</v>
      </c>
    </row>
    <row r="31" spans="1:2" x14ac:dyDescent="0.2">
      <c r="A31" s="4" t="s">
        <v>181</v>
      </c>
    </row>
    <row r="33" spans="1:2" x14ac:dyDescent="0.2">
      <c r="A33" s="3" t="s">
        <v>182</v>
      </c>
      <c r="B33" s="3" t="s">
        <v>160</v>
      </c>
    </row>
    <row r="34" spans="1:2" x14ac:dyDescent="0.2">
      <c r="A34" s="4" t="s">
        <v>183</v>
      </c>
      <c r="B34" s="4" t="s">
        <v>184</v>
      </c>
    </row>
    <row r="35" spans="1:2" x14ac:dyDescent="0.2">
      <c r="A35" s="4" t="s">
        <v>185</v>
      </c>
      <c r="B35" s="4" t="s">
        <v>186</v>
      </c>
    </row>
    <row r="36" spans="1:2" x14ac:dyDescent="0.2">
      <c r="A36" s="4" t="s">
        <v>187</v>
      </c>
    </row>
    <row r="37" spans="1:2" ht="25.5" x14ac:dyDescent="0.2">
      <c r="A37" s="4" t="s">
        <v>188</v>
      </c>
    </row>
    <row r="38" spans="1:2" x14ac:dyDescent="0.2">
      <c r="A38" s="4"/>
    </row>
    <row r="39" spans="1:2" x14ac:dyDescent="0.2">
      <c r="B39" s="3" t="s">
        <v>160</v>
      </c>
    </row>
    <row r="40" spans="1:2" x14ac:dyDescent="0.2">
      <c r="A40" s="3" t="s">
        <v>189</v>
      </c>
      <c r="B40" s="4" t="s">
        <v>190</v>
      </c>
    </row>
    <row r="45" spans="1:2" x14ac:dyDescent="0.2">
      <c r="A45" s="3" t="s">
        <v>191</v>
      </c>
      <c r="B45" s="3" t="s">
        <v>160</v>
      </c>
    </row>
    <row r="46" spans="1:2" x14ac:dyDescent="0.2">
      <c r="A46" s="4" t="s">
        <v>192</v>
      </c>
      <c r="B46" s="4" t="s">
        <v>193</v>
      </c>
    </row>
    <row r="47" spans="1:2" x14ac:dyDescent="0.2">
      <c r="A47" s="4" t="s">
        <v>194</v>
      </c>
      <c r="B47" s="4" t="s">
        <v>195</v>
      </c>
    </row>
    <row r="48" spans="1:2" x14ac:dyDescent="0.2">
      <c r="A48" s="4" t="s">
        <v>196</v>
      </c>
      <c r="B48" s="4" t="s">
        <v>197</v>
      </c>
    </row>
    <row r="49" spans="1:2" x14ac:dyDescent="0.2">
      <c r="A49" s="4" t="s">
        <v>198</v>
      </c>
    </row>
    <row r="50" spans="1:2" x14ac:dyDescent="0.2">
      <c r="A50" s="4" t="s">
        <v>199</v>
      </c>
    </row>
    <row r="51" spans="1:2" x14ac:dyDescent="0.2">
      <c r="A51" s="4" t="s">
        <v>200</v>
      </c>
    </row>
    <row r="52" spans="1:2" x14ac:dyDescent="0.2">
      <c r="A52" s="4" t="s">
        <v>201</v>
      </c>
    </row>
    <row r="53" spans="1:2" x14ac:dyDescent="0.2">
      <c r="A53" s="4" t="s">
        <v>202</v>
      </c>
    </row>
    <row r="54" spans="1:2" x14ac:dyDescent="0.2">
      <c r="A54" s="4" t="s">
        <v>203</v>
      </c>
    </row>
    <row r="55" spans="1:2" x14ac:dyDescent="0.2">
      <c r="A55" s="4" t="s">
        <v>204</v>
      </c>
    </row>
    <row r="56" spans="1:2" x14ac:dyDescent="0.2">
      <c r="A56" s="4" t="s">
        <v>205</v>
      </c>
    </row>
    <row r="57" spans="1:2" x14ac:dyDescent="0.2">
      <c r="A57" s="4" t="s">
        <v>206</v>
      </c>
    </row>
    <row r="58" spans="1:2" x14ac:dyDescent="0.2">
      <c r="A58" s="4" t="s">
        <v>207</v>
      </c>
    </row>
    <row r="61" spans="1:2" x14ac:dyDescent="0.2">
      <c r="A61" s="3" t="s">
        <v>208</v>
      </c>
      <c r="B61" s="3" t="s">
        <v>160</v>
      </c>
    </row>
    <row r="62" spans="1:2" x14ac:dyDescent="0.2">
      <c r="A62" s="4" t="s">
        <v>14</v>
      </c>
      <c r="B62" s="4" t="s">
        <v>209</v>
      </c>
    </row>
    <row r="63" spans="1:2" x14ac:dyDescent="0.2">
      <c r="A63" s="4" t="s">
        <v>210</v>
      </c>
    </row>
    <row r="64" spans="1:2" x14ac:dyDescent="0.2">
      <c r="A64" s="4" t="s">
        <v>211</v>
      </c>
    </row>
    <row r="65" spans="1:1" x14ac:dyDescent="0.2">
      <c r="A65" s="4" t="s">
        <v>212</v>
      </c>
    </row>
  </sheetData>
  <mergeCells count="2">
    <mergeCell ref="A2:B2"/>
    <mergeCell ref="A3:B3"/>
  </mergeCells>
  <phoneticPr fontId="1" type="noConversion"/>
  <pageMargins left="0.75" right="0.75" top="1" bottom="1" header="0" footer="0"/>
  <pageSetup scale="5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 Caratula</vt:lpstr>
      <vt:lpstr>Sub combate </vt:lpstr>
      <vt:lpstr>Sub prevención</vt:lpstr>
      <vt:lpstr>Sub operativo</vt:lpstr>
      <vt:lpstr>Observaciones Taller POA</vt:lpstr>
      <vt:lpstr>'Formato Caratula'!Área_de_impresión</vt:lpstr>
      <vt:lpstr>'Observaciones Taller POA'!Área_de_impresión</vt:lpstr>
    </vt:vector>
  </TitlesOfParts>
  <Company>Rene Arvizo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revision/>
  <cp:lastPrinted>2019-12-20T18:28:57Z</cp:lastPrinted>
  <dcterms:created xsi:type="dcterms:W3CDTF">2008-03-12T19:46:45Z</dcterms:created>
  <dcterms:modified xsi:type="dcterms:W3CDTF">2023-04-19T15:19:42Z</dcterms:modified>
</cp:coreProperties>
</file>