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23256" windowHeight="12600"/>
  </bookViews>
  <sheets>
    <sheet name="EAE COG" sheetId="2" r:id="rId1"/>
  </sheets>
  <definedNames>
    <definedName name="_xlnm.Print_Area" localSheetId="0">'EAE COG'!$B$2:$I$106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81" i="2" l="1"/>
  <c r="F81" i="2"/>
  <c r="G81" i="2"/>
  <c r="H81" i="2"/>
  <c r="I81" i="2"/>
  <c r="D81" i="2"/>
  <c r="I73" i="2"/>
  <c r="H73" i="2"/>
  <c r="G73" i="2"/>
  <c r="F73" i="2"/>
  <c r="E73" i="2"/>
  <c r="D73" i="2"/>
  <c r="I75" i="2"/>
  <c r="I76" i="2"/>
  <c r="I77" i="2"/>
  <c r="I78" i="2"/>
  <c r="I79" i="2"/>
  <c r="I80" i="2"/>
  <c r="I74" i="2"/>
  <c r="F75" i="2"/>
  <c r="F76" i="2"/>
  <c r="F77" i="2"/>
  <c r="F78" i="2"/>
  <c r="F79" i="2"/>
  <c r="F80" i="2"/>
  <c r="F74" i="2"/>
  <c r="I57" i="2"/>
  <c r="H57" i="2"/>
  <c r="G57" i="2"/>
  <c r="F57" i="2"/>
  <c r="E57" i="2"/>
  <c r="D57" i="2"/>
  <c r="I59" i="2"/>
  <c r="I60" i="2"/>
  <c r="F59" i="2"/>
  <c r="F60" i="2"/>
  <c r="I58" i="2"/>
  <c r="F58" i="2"/>
  <c r="I47" i="2"/>
  <c r="H47" i="2"/>
  <c r="G47" i="2"/>
  <c r="F47" i="2"/>
  <c r="E47" i="2"/>
  <c r="D47" i="2"/>
  <c r="I49" i="2"/>
  <c r="I50" i="2"/>
  <c r="I51" i="2"/>
  <c r="I54" i="2"/>
  <c r="F49" i="2"/>
  <c r="F50" i="2"/>
  <c r="F51" i="2"/>
  <c r="F52" i="2"/>
  <c r="I52" i="2" s="1"/>
  <c r="F53" i="2"/>
  <c r="I53" i="2" s="1"/>
  <c r="F54" i="2"/>
  <c r="F55" i="2"/>
  <c r="I55" i="2" s="1"/>
  <c r="F56" i="2"/>
  <c r="I56" i="2" s="1"/>
  <c r="I48" i="2"/>
  <c r="F48" i="2"/>
  <c r="I37" i="2"/>
  <c r="H37" i="2"/>
  <c r="G37" i="2"/>
  <c r="F37" i="2"/>
  <c r="E37" i="2"/>
  <c r="D37" i="2"/>
  <c r="I41" i="2"/>
  <c r="I42" i="2"/>
  <c r="I43" i="2"/>
  <c r="I44" i="2"/>
  <c r="I45" i="2"/>
  <c r="I40" i="2"/>
  <c r="F41" i="2"/>
  <c r="F42" i="2"/>
  <c r="F43" i="2"/>
  <c r="F40" i="2"/>
  <c r="H27" i="2"/>
  <c r="G27" i="2"/>
  <c r="E27" i="2"/>
  <c r="F27" i="2" s="1"/>
  <c r="I27" i="2" s="1"/>
  <c r="D27" i="2"/>
  <c r="F29" i="2"/>
  <c r="I29" i="2" s="1"/>
  <c r="F30" i="2"/>
  <c r="I30" i="2" s="1"/>
  <c r="F31" i="2"/>
  <c r="I31" i="2" s="1"/>
  <c r="F32" i="2"/>
  <c r="I32" i="2" s="1"/>
  <c r="F33" i="2"/>
  <c r="I33" i="2" s="1"/>
  <c r="F34" i="2"/>
  <c r="I34" i="2" s="1"/>
  <c r="F35" i="2"/>
  <c r="I35" i="2" s="1"/>
  <c r="F36" i="2"/>
  <c r="I36" i="2" s="1"/>
  <c r="I28" i="2"/>
  <c r="F28" i="2"/>
  <c r="I17" i="2"/>
  <c r="H17" i="2"/>
  <c r="G17" i="2"/>
  <c r="F17" i="2"/>
  <c r="E17" i="2"/>
  <c r="D17" i="2"/>
  <c r="F19" i="2"/>
  <c r="I19" i="2" s="1"/>
  <c r="F20" i="2"/>
  <c r="I20" i="2" s="1"/>
  <c r="F21" i="2"/>
  <c r="I21" i="2" s="1"/>
  <c r="F22" i="2"/>
  <c r="I22" i="2" s="1"/>
  <c r="F23" i="2"/>
  <c r="I23" i="2" s="1"/>
  <c r="F24" i="2"/>
  <c r="I24" i="2" s="1"/>
  <c r="F25" i="2"/>
  <c r="I25" i="2" s="1"/>
  <c r="F26" i="2"/>
  <c r="I26" i="2" s="1"/>
  <c r="I18" i="2"/>
  <c r="F18" i="2"/>
  <c r="I9" i="2"/>
  <c r="H9" i="2"/>
  <c r="G9" i="2"/>
  <c r="F9" i="2"/>
  <c r="E9" i="2"/>
  <c r="D9" i="2"/>
  <c r="I11" i="2"/>
  <c r="I12" i="2"/>
  <c r="I14" i="2"/>
  <c r="I16" i="2"/>
  <c r="F11" i="2"/>
  <c r="F12" i="2"/>
  <c r="F13" i="2"/>
  <c r="I13" i="2" s="1"/>
  <c r="F14" i="2"/>
  <c r="F15" i="2"/>
  <c r="I15" i="2" s="1"/>
  <c r="F16" i="2"/>
  <c r="I10" i="2"/>
  <c r="F10" i="2"/>
</calcChain>
</file>

<file path=xl/sharedStrings.xml><?xml version="1.0" encoding="utf-8"?>
<sst xmlns="http://schemas.openxmlformats.org/spreadsheetml/2006/main" count="92" uniqueCount="92">
  <si>
    <t>Estado Analítico del Ejercicio del Presupuesto de Egresos</t>
  </si>
  <si>
    <t>Clasificación por Objeto del Gasto (Capítulo y Concepto)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</si>
  <si>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</si>
  <si>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</si>
  <si>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</si>
  <si>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</si>
  <si>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</si>
  <si>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</si>
  <si>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</si>
  <si>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</si>
  <si>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1</t>
  </si>
  <si>
    <t>2</t>
  </si>
  <si>
    <t>3 = (1 + 2 )</t>
  </si>
  <si>
    <t>4</t>
  </si>
  <si>
    <t>5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</si>
  <si>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</si>
  <si>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</si>
  <si>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</si>
  <si>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</si>
  <si>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</si>
  <si>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</si>
  <si>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</si>
  <si>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</si>
  <si>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</si>
  <si>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</si>
  <si>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</si>
  <si>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</si>
  <si>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</si>
  <si>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</si>
  <si>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</si>
  <si>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</si>
  <si>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</si>
  <si>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</si>
  <si>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</si>
  <si>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</si>
  <si>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</si>
  <si>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</si>
  <si>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</si>
  <si>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</si>
  <si>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</si>
  <si>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</si>
  <si>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</si>
  <si>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</si>
  <si>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</si>
  <si>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</si>
  <si>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</si>
  <si>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</si>
  <si>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</si>
  <si>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</si>
  <si>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</si>
  <si>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</si>
  <si>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</si>
  <si>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</si>
  <si>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</si>
  <si>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</si>
  <si>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</si>
  <si>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</si>
  <si>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</si>
  <si>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</si>
  <si>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</si>
  <si>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</si>
  <si>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</si>
  <si>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</si>
  <si>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</si>
  <si>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</si>
  <si>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</si>
  <si>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</si>
  <si>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</si>
  <si>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</si>
  <si>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</si>
  <si>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</si>
  <si>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</si>
  <si>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</si>
  <si>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</si>
  <si>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</si>
  <si>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</si>
  <si>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</si>
  <si>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</si>
  <si>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</si>
  <si>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</si>
  <si>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</si>
  <si>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</si>
  <si>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</si>
  <si>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</si>
  <si>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</si>
  <si>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</si>
  <si>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</si>
  <si>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</si>
  <si>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</si>
  <si>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ASEC_EAEPECOG_4toTRIM_T6</t>
  </si>
  <si>
    <t>Del 01 de enero al 31 de diciembre de 2022</t>
  </si>
  <si>
    <t>Municipio de San Juan de Sabinas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</si>
</sst>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1" fillId="0" borderId="0" xfId="0" applyFont="1"/>
    <xf numFmtId="4" fontId="3" fillId="2" borderId="15" xfId="0" applyNumberFormat="1" applyFont="1" applyFill="1" applyBorder="1" applyAlignment="1">
      <alignment horizontal="right" vertical="center" wrapText="1"/>
    </xf>
    <xf numFmtId="0" fontId="4" fillId="0" borderId="0" xfId="0" applyFont="1"/>
    <xf numFmtId="0" fontId="5" fillId="0" borderId="4" xfId="0" applyFont="1" applyBorder="1" applyAlignment="1">
      <alignment horizontal="justify" vertical="center" wrapText="1"/>
    </xf>
    <xf numFmtId="0" fontId="5" fillId="0" borderId="15" xfId="0" applyFont="1" applyBorder="1" applyAlignment="1">
      <alignment horizontal="justify" vertical="center" wrapText="1"/>
    </xf>
    <xf numFmtId="4" fontId="5" fillId="2" borderId="15" xfId="0" applyNumberFormat="1" applyFont="1" applyFill="1" applyBorder="1" applyAlignment="1">
      <alignment horizontal="right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4" fontId="3" fillId="2" borderId="11" xfId="0" applyNumberFormat="1" applyFont="1" applyFill="1" applyBorder="1" applyAlignment="1">
      <alignment horizontal="right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34635</xdr:colOff>
      <xdr:row>1</xdr:row>
      <xdr:rowOff>27708</xdr:rowOff>
    </xdr:from>
    <xdr:to>
      <xdr:col>2</xdr:col>
      <xdr:colOff>1295399</xdr:colOff>
      <xdr:row>4</xdr:row>
      <xdr:rowOff>138544</xdr:rowOff>
    </xdr:to>
    <xdr:pic>
      <xdr:nvPicPr>
        <xdr:cNvPr id="3" name="1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980" y="83126"/>
          <a:ext cx="147551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512617</xdr:colOff>
      <xdr:row>1</xdr:row>
      <xdr:rowOff>6928</xdr:rowOff>
    </xdr:from>
    <xdr:to>
      <xdr:col>8</xdr:col>
      <xdr:colOff>1055715</xdr:colOff>
      <xdr:row>4</xdr:row>
      <xdr:rowOff>140624</xdr:rowOff>
    </xdr:to>
    <xdr:pic>
      <xdr:nvPicPr>
        <xdr:cNvPr id="4" name="1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8908" y="62346"/>
          <a:ext cx="163068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88</xdr:row>
      <xdr:rowOff>101600</xdr:rowOff>
    </xdr:from>
    <xdr:to>
      <xdr:col>8</xdr:col>
      <xdr:colOff>635000</xdr:colOff>
      <xdr:row>103</xdr:row>
      <xdr:rowOff>40640</xdr:rowOff>
    </xdr:to>
    <xdr:grpSp>
      <xdr:nvGrpSpPr>
        <xdr:cNvPr id="5" name="1 Grupo"/>
        <xdr:cNvGrpSpPr/>
      </xdr:nvGrpSpPr>
      <xdr:grpSpPr bwMode="auto">
        <a:xfrm>
          <a:off x="277091" y="13464309"/>
          <a:ext cx="10561782" cy="2121131"/>
          <a:chOff x="0" y="0"/>
          <a:chExt cx="7818112" cy="861267"/>
        </a:xfrm>
      </xdr:grpSpPr>
      <xdr:sp macro="" textlink="">
        <xdr:nvSpPr>
          <xdr:cNvPr id="6" name="2 CuadroTexto"/>
          <xdr:cNvSpPr txBox="1"/>
        </xdr:nvSpPr>
        <xdr:spPr>
          <a:xfrm>
            <a:off x="2174532" y="710642"/>
            <a:ext cx="3226725" cy="1506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7" name="3 CuadroTexto"/>
          <xdr:cNvSpPr txBox="1"/>
        </xdr:nvSpPr>
        <xdr:spPr>
          <a:xfrm>
            <a:off x="2333955" y="3862"/>
            <a:ext cx="3131071" cy="301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8" name="4 CuadroTexto"/>
          <xdr:cNvSpPr txBox="1"/>
        </xdr:nvSpPr>
        <xdr:spPr>
          <a:xfrm>
            <a:off x="0" y="386218"/>
            <a:ext cx="3481802" cy="1947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9" name="5 CuadroTexto"/>
          <xdr:cNvSpPr txBox="1"/>
        </xdr:nvSpPr>
        <xdr:spPr>
          <a:xfrm>
            <a:off x="4795449" y="374632"/>
            <a:ext cx="3022663" cy="2063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10" name="6 Conector recto"/>
          <xdr:cNvCxnSpPr/>
        </xdr:nvCxnSpPr>
        <xdr:spPr>
          <a:xfrm>
            <a:off x="2627294" y="0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7 Conector recto"/>
          <xdr:cNvCxnSpPr/>
        </xdr:nvCxnSpPr>
        <xdr:spPr>
          <a:xfrm>
            <a:off x="2531640" y="695193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8 Conector recto"/>
          <xdr:cNvCxnSpPr/>
        </xdr:nvCxnSpPr>
        <xdr:spPr>
          <a:xfrm>
            <a:off x="459139" y="386218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9 Conector recto"/>
          <xdr:cNvCxnSpPr/>
        </xdr:nvCxnSpPr>
        <xdr:spPr>
          <a:xfrm>
            <a:off x="4980380" y="378494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1"/>
  <sheetViews>
    <sheetView showGridLines="0" tabSelected="1" topLeftCell="A70" zoomScale="110" zoomScaleNormal="110" workbookViewId="0">
      <selection activeCell="E112" sqref="E112"/>
    </sheetView>
  </sheetViews>
  <sheetFormatPr baseColWidth="10" defaultColWidth="11.44140625" defaultRowHeight="11.4" x14ac:dyDescent="0.2"/>
  <cols>
    <col min="1" max="1" width="0.88671875" style="1" customWidth="1"/>
    <col min="2" max="2" width="3.109375" style="1" customWidth="1"/>
    <col min="3" max="3" width="65.44140625" style="1" customWidth="1"/>
    <col min="4" max="9" width="15.88671875" style="1" customWidth="1"/>
    <col min="10" max="16384" width="11.44140625" style="1"/>
  </cols>
  <sheetData>
    <row r="1" spans="2:11" ht="4.5" customHeight="1" thickBot="1" x14ac:dyDescent="0.25"/>
    <row r="2" spans="2:11" ht="15" x14ac:dyDescent="0.25">
      <c r="B2" s="18" t="s">
        <v>91</v>
      </c>
      <c r="C2" s="19"/>
      <c r="D2" s="19"/>
      <c r="E2" s="19"/>
      <c r="F2" s="19"/>
      <c r="G2" s="19"/>
      <c r="H2" s="19"/>
      <c r="I2" s="20"/>
      <c r="K2" s="2" t="s">
        <v>89</v>
      </c>
    </row>
    <row r="3" spans="2:11" ht="12" x14ac:dyDescent="0.2">
      <c r="B3" s="21" t="s">
        <v>0</v>
      </c>
      <c r="C3" s="22"/>
      <c r="D3" s="22"/>
      <c r="E3" s="22"/>
      <c r="F3" s="22"/>
      <c r="G3" s="22"/>
      <c r="H3" s="22"/>
      <c r="I3" s="23"/>
    </row>
    <row r="4" spans="2:11" ht="12" x14ac:dyDescent="0.2">
      <c r="B4" s="21" t="s">
        <v>1</v>
      </c>
      <c r="C4" s="22"/>
      <c r="D4" s="22"/>
      <c r="E4" s="22"/>
      <c r="F4" s="22"/>
      <c r="G4" s="22"/>
      <c r="H4" s="22"/>
      <c r="I4" s="23"/>
    </row>
    <row r="5" spans="2:11" ht="12.6" thickBot="1" x14ac:dyDescent="0.25">
      <c r="B5" s="24" t="s">
        <v>90</v>
      </c>
      <c r="C5" s="25"/>
      <c r="D5" s="25"/>
      <c r="E5" s="25"/>
      <c r="F5" s="25"/>
      <c r="G5" s="25"/>
      <c r="H5" s="25"/>
      <c r="I5" s="26"/>
    </row>
    <row r="6" spans="2:11" ht="12.6" thickBot="1" x14ac:dyDescent="0.25">
      <c r="B6" s="18" t="s">
        <v>2</v>
      </c>
      <c r="C6" s="20"/>
      <c r="D6" s="27" t="s">
        <v>3</v>
      </c>
      <c r="E6" s="28"/>
      <c r="F6" s="28"/>
      <c r="G6" s="28"/>
      <c r="H6" s="29"/>
      <c r="I6" s="30" t="s">
        <v>4</v>
      </c>
    </row>
    <row r="7" spans="2:11" ht="24.6" thickBot="1" x14ac:dyDescent="0.25">
      <c r="B7" s="21"/>
      <c r="C7" s="23"/>
      <c r="D7" s="11" t="s">
        <v>5</v>
      </c>
      <c r="E7" s="11" t="s">
        <v>6</v>
      </c>
      <c r="F7" s="11" t="s">
        <v>7</v>
      </c>
      <c r="G7" s="11" t="s">
        <v>8</v>
      </c>
      <c r="H7" s="11" t="s">
        <v>9</v>
      </c>
      <c r="I7" s="31"/>
    </row>
    <row r="8" spans="2:11" ht="12.6" thickBot="1" x14ac:dyDescent="0.25">
      <c r="B8" s="24"/>
      <c r="C8" s="26"/>
      <c r="D8" s="11" t="s">
        <v>10</v>
      </c>
      <c r="E8" s="11" t="s">
        <v>11</v>
      </c>
      <c r="F8" s="11" t="s">
        <v>12</v>
      </c>
      <c r="G8" s="11" t="s">
        <v>13</v>
      </c>
      <c r="H8" s="11" t="s">
        <v>14</v>
      </c>
      <c r="I8" s="11" t="s">
        <v>15</v>
      </c>
    </row>
    <row r="9" spans="2:11" s="4" customFormat="1" ht="12" x14ac:dyDescent="0.2">
      <c r="B9" s="16" t="s">
        <v>16</v>
      </c>
      <c r="C9" s="17"/>
      <c r="D9" s="3">
        <f>SUM(D10:D16)</f>
        <v>61346579.269999996</v>
      </c>
      <c r="E9" s="3">
        <f>SUM(E10:E16)</f>
        <v>59449714.060000002</v>
      </c>
      <c r="F9" s="3">
        <f>D9+E9</f>
        <v>120796293.33</v>
      </c>
      <c r="G9" s="3">
        <f>SUM(G10:G16)</f>
        <v>70746326.859999999</v>
      </c>
      <c r="H9" s="3">
        <f>SUM(H10:H16)</f>
        <v>70746326.859999999</v>
      </c>
      <c r="I9" s="3">
        <f>F9-G9</f>
        <v>50049966.469999999</v>
      </c>
    </row>
    <row r="10" spans="2:11" x14ac:dyDescent="0.2">
      <c r="B10" s="5"/>
      <c r="C10" s="6" t="s">
        <v>17</v>
      </c>
      <c r="D10" s="7">
        <v>45936626.280000001</v>
      </c>
      <c r="E10" s="7">
        <v>53114340.520000003</v>
      </c>
      <c r="F10" s="7">
        <f>D10+E10</f>
        <v>99050966.800000012</v>
      </c>
      <c r="G10" s="7">
        <v>59960284.039999999</v>
      </c>
      <c r="H10" s="7">
        <v>59960284.039999999</v>
      </c>
      <c r="I10" s="7">
        <f>F10-G10</f>
        <v>39090682.760000013</v>
      </c>
    </row>
    <row r="11" spans="2:11" x14ac:dyDescent="0.2">
      <c r="B11" s="5"/>
      <c r="C11" s="6" t="s">
        <v>18</v>
      </c>
      <c r="D11" s="7">
        <v>0</v>
      </c>
      <c r="E11" s="7">
        <v>0</v>
      </c>
      <c r="F11" s="7">
        <f t="shared" ref="F11:F16" si="0">D11+E11</f>
        <v>0</v>
      </c>
      <c r="G11" s="7">
        <v>0</v>
      </c>
      <c r="H11" s="7">
        <v>0</v>
      </c>
      <c r="I11" s="7">
        <f t="shared" ref="I11:I16" si="1">F11-G11</f>
        <v>0</v>
      </c>
    </row>
    <row r="12" spans="2:11" ht="12" x14ac:dyDescent="0.2">
      <c r="B12" s="5"/>
      <c r="C12" s="6" t="s">
        <v>19</v>
      </c>
      <c r="D12" s="7">
        <v>7588460.0199999996</v>
      </c>
      <c r="E12" s="7">
        <v>601300</v>
      </c>
      <c r="F12" s="7">
        <f t="shared" si="0"/>
        <v>8189760.0199999996</v>
      </c>
      <c r="G12" s="7">
        <v>3065459</v>
      </c>
      <c r="H12" s="7">
        <v>3065459</v>
      </c>
      <c r="I12" s="7">
        <f t="shared" si="1"/>
        <v>5124301.0199999996</v>
      </c>
    </row>
    <row r="13" spans="2:11" ht="12" x14ac:dyDescent="0.2">
      <c r="B13" s="5"/>
      <c r="C13" s="6" t="s">
        <v>20</v>
      </c>
      <c r="D13" s="7">
        <v>2221735.56</v>
      </c>
      <c r="E13" s="7">
        <v>1459391.42</v>
      </c>
      <c r="F13" s="7">
        <f t="shared" si="0"/>
        <v>3681126.98</v>
      </c>
      <c r="G13" s="7">
        <v>2541646.36</v>
      </c>
      <c r="H13" s="7">
        <v>2541646.36</v>
      </c>
      <c r="I13" s="7">
        <f t="shared" si="1"/>
        <v>1139480.6200000001</v>
      </c>
    </row>
    <row r="14" spans="2:11" x14ac:dyDescent="0.2">
      <c r="B14" s="5"/>
      <c r="C14" s="6" t="s">
        <v>21</v>
      </c>
      <c r="D14" s="7">
        <v>4954768.04</v>
      </c>
      <c r="E14" s="7">
        <v>4374263.12</v>
      </c>
      <c r="F14" s="7">
        <f t="shared" si="0"/>
        <v>9329031.1600000001</v>
      </c>
      <c r="G14" s="7">
        <v>5178937.46</v>
      </c>
      <c r="H14" s="7">
        <v>5178937.46</v>
      </c>
      <c r="I14" s="7">
        <f t="shared" si="1"/>
        <v>4150093.7</v>
      </c>
    </row>
    <row r="15" spans="2:11" ht="12" x14ac:dyDescent="0.2">
      <c r="B15" s="5"/>
      <c r="C15" s="6" t="s">
        <v>22</v>
      </c>
      <c r="D15" s="7">
        <v>644989.37</v>
      </c>
      <c r="E15" s="7">
        <v>-99581</v>
      </c>
      <c r="F15" s="7">
        <f t="shared" si="0"/>
        <v>545408.37</v>
      </c>
      <c r="G15" s="7">
        <v>0</v>
      </c>
      <c r="H15" s="7">
        <v>0</v>
      </c>
      <c r="I15" s="7">
        <f t="shared" si="1"/>
        <v>545408.37</v>
      </c>
    </row>
    <row r="16" spans="2:11" x14ac:dyDescent="0.2">
      <c r="B16" s="5"/>
      <c r="C16" s="6" t="s">
        <v>23</v>
      </c>
      <c r="D16" s="7">
        <v>0</v>
      </c>
      <c r="E16" s="7">
        <v>0</v>
      </c>
      <c r="F16" s="7">
        <f t="shared" si="0"/>
        <v>0</v>
      </c>
      <c r="G16" s="7">
        <v>0</v>
      </c>
      <c r="H16" s="7">
        <v>0</v>
      </c>
      <c r="I16" s="7">
        <f t="shared" si="1"/>
        <v>0</v>
      </c>
    </row>
    <row r="17" spans="2:9" s="4" customFormat="1" ht="12" x14ac:dyDescent="0.2">
      <c r="B17" s="12" t="s">
        <v>24</v>
      </c>
      <c r="C17" s="13"/>
      <c r="D17" s="3">
        <f>SUM(D18:D26)</f>
        <v>22215356.030000001</v>
      </c>
      <c r="E17" s="3">
        <f>SUM(E18:E26)</f>
        <v>9505889.2599999979</v>
      </c>
      <c r="F17" s="3">
        <f>D17+E17</f>
        <v>31721245.289999999</v>
      </c>
      <c r="G17" s="3">
        <f>SUM(G18:G26)</f>
        <v>19834171.690000001</v>
      </c>
      <c r="H17" s="3">
        <f>SUM(H18:H26)</f>
        <v>19834171.690000001</v>
      </c>
      <c r="I17" s="3">
        <f>F17-G17</f>
        <v>11887073.599999998</v>
      </c>
    </row>
    <row r="18" spans="2:9" x14ac:dyDescent="0.2">
      <c r="B18" s="5"/>
      <c r="C18" s="6" t="s">
        <v>25</v>
      </c>
      <c r="D18" s="7">
        <v>1555973.53</v>
      </c>
      <c r="E18" s="7">
        <v>1187445.7</v>
      </c>
      <c r="F18" s="7">
        <f>D18+E18</f>
        <v>2743419.23</v>
      </c>
      <c r="G18" s="7">
        <v>1048963.31</v>
      </c>
      <c r="H18" s="7">
        <v>1048963.31</v>
      </c>
      <c r="I18" s="7">
        <f>F18-G18</f>
        <v>1694455.92</v>
      </c>
    </row>
    <row r="19" spans="2:9" ht="12" x14ac:dyDescent="0.2">
      <c r="B19" s="5"/>
      <c r="C19" s="6" t="s">
        <v>26</v>
      </c>
      <c r="D19" s="7">
        <v>321999.95</v>
      </c>
      <c r="E19" s="7">
        <v>463516.46</v>
      </c>
      <c r="F19" s="7">
        <f t="shared" ref="F19:F26" si="2">D19+E19</f>
        <v>785516.41</v>
      </c>
      <c r="G19" s="7">
        <v>431068.99</v>
      </c>
      <c r="H19" s="7">
        <v>431068.99</v>
      </c>
      <c r="I19" s="7">
        <f t="shared" ref="I19:I26" si="3">F19-G19</f>
        <v>354447.42000000004</v>
      </c>
    </row>
    <row r="20" spans="2:9" x14ac:dyDescent="0.2">
      <c r="B20" s="5"/>
      <c r="C20" s="6" t="s">
        <v>27</v>
      </c>
      <c r="D20" s="7">
        <v>0</v>
      </c>
      <c r="E20" s="7">
        <v>76000</v>
      </c>
      <c r="F20" s="7">
        <f t="shared" si="2"/>
        <v>76000</v>
      </c>
      <c r="G20" s="7">
        <v>75055</v>
      </c>
      <c r="H20" s="7">
        <v>75055</v>
      </c>
      <c r="I20" s="7">
        <f t="shared" si="3"/>
        <v>945</v>
      </c>
    </row>
    <row r="21" spans="2:9" x14ac:dyDescent="0.2">
      <c r="B21" s="5"/>
      <c r="C21" s="6" t="s">
        <v>28</v>
      </c>
      <c r="D21" s="7">
        <v>6240485.5099999998</v>
      </c>
      <c r="E21" s="7">
        <v>3789606.69</v>
      </c>
      <c r="F21" s="7">
        <f t="shared" si="2"/>
        <v>10030092.199999999</v>
      </c>
      <c r="G21" s="7">
        <v>6471904.5199999996</v>
      </c>
      <c r="H21" s="7">
        <v>6471904.5199999996</v>
      </c>
      <c r="I21" s="7">
        <f t="shared" si="3"/>
        <v>3558187.6799999997</v>
      </c>
    </row>
    <row r="22" spans="2:9" x14ac:dyDescent="0.2">
      <c r="B22" s="5"/>
      <c r="C22" s="6" t="s">
        <v>29</v>
      </c>
      <c r="D22" s="7">
        <v>276000</v>
      </c>
      <c r="E22" s="7">
        <v>138937.14000000001</v>
      </c>
      <c r="F22" s="7">
        <f t="shared" si="2"/>
        <v>414937.14</v>
      </c>
      <c r="G22" s="7">
        <v>128034.17</v>
      </c>
      <c r="H22" s="7">
        <v>128034.17</v>
      </c>
      <c r="I22" s="7">
        <f t="shared" si="3"/>
        <v>286902.97000000003</v>
      </c>
    </row>
    <row r="23" spans="2:9" ht="12" x14ac:dyDescent="0.2">
      <c r="B23" s="5"/>
      <c r="C23" s="6" t="s">
        <v>30</v>
      </c>
      <c r="D23" s="7">
        <v>10989173.310000001</v>
      </c>
      <c r="E23" s="7">
        <v>2134259.5499999998</v>
      </c>
      <c r="F23" s="7">
        <f t="shared" si="2"/>
        <v>13123432.859999999</v>
      </c>
      <c r="G23" s="7">
        <v>10006042.119999999</v>
      </c>
      <c r="H23" s="7">
        <v>10006042.119999999</v>
      </c>
      <c r="I23" s="7">
        <f t="shared" si="3"/>
        <v>3117390.74</v>
      </c>
    </row>
    <row r="24" spans="2:9" x14ac:dyDescent="0.2">
      <c r="B24" s="5"/>
      <c r="C24" s="6" t="s">
        <v>31</v>
      </c>
      <c r="D24" s="7">
        <v>760638.14</v>
      </c>
      <c r="E24" s="7">
        <v>570115.61</v>
      </c>
      <c r="F24" s="7">
        <f t="shared" si="2"/>
        <v>1330753.75</v>
      </c>
      <c r="G24" s="7">
        <v>474139.92</v>
      </c>
      <c r="H24" s="7">
        <v>474139.92</v>
      </c>
      <c r="I24" s="7">
        <f t="shared" si="3"/>
        <v>856613.83000000007</v>
      </c>
    </row>
    <row r="25" spans="2:9" ht="12" x14ac:dyDescent="0.2">
      <c r="B25" s="5"/>
      <c r="C25" s="6" t="s">
        <v>32</v>
      </c>
      <c r="D25" s="7">
        <v>60200</v>
      </c>
      <c r="E25" s="7">
        <v>46000</v>
      </c>
      <c r="F25" s="7">
        <f t="shared" si="2"/>
        <v>106200</v>
      </c>
      <c r="G25" s="7">
        <v>45866.400000000001</v>
      </c>
      <c r="H25" s="7">
        <v>45866.400000000001</v>
      </c>
      <c r="I25" s="7">
        <f t="shared" si="3"/>
        <v>60333.599999999999</v>
      </c>
    </row>
    <row r="26" spans="2:9" ht="12" x14ac:dyDescent="0.2">
      <c r="B26" s="5"/>
      <c r="C26" s="6" t="s">
        <v>33</v>
      </c>
      <c r="D26" s="7">
        <v>2010885.59</v>
      </c>
      <c r="E26" s="7">
        <v>1100008.1100000001</v>
      </c>
      <c r="F26" s="7">
        <f t="shared" si="2"/>
        <v>3110893.7</v>
      </c>
      <c r="G26" s="7">
        <v>1153097.26</v>
      </c>
      <c r="H26" s="7">
        <v>1153097.26</v>
      </c>
      <c r="I26" s="7">
        <f t="shared" si="3"/>
        <v>1957796.4400000002</v>
      </c>
    </row>
    <row r="27" spans="2:9" s="4" customFormat="1" ht="12" x14ac:dyDescent="0.2">
      <c r="B27" s="12" t="s">
        <v>34</v>
      </c>
      <c r="C27" s="13"/>
      <c r="D27" s="3">
        <f>SUM(D28:D36)</f>
        <v>33794578.640000001</v>
      </c>
      <c r="E27" s="3">
        <f>SUM(E28:E36)</f>
        <v>25369014.98</v>
      </c>
      <c r="F27" s="3">
        <f>D27+E27</f>
        <v>59163593.620000005</v>
      </c>
      <c r="G27" s="3">
        <f>SUM(G28:G36)</f>
        <v>43856191.760000005</v>
      </c>
      <c r="H27" s="3">
        <f>SUM(H28:H36)</f>
        <v>43856191.760000005</v>
      </c>
      <c r="I27" s="3">
        <f>F27-G27</f>
        <v>15307401.859999999</v>
      </c>
    </row>
    <row r="28" spans="2:9" x14ac:dyDescent="0.2">
      <c r="B28" s="5"/>
      <c r="C28" s="6" t="s">
        <v>35</v>
      </c>
      <c r="D28" s="7">
        <v>15845920.109999999</v>
      </c>
      <c r="E28" s="7">
        <v>4772945.38</v>
      </c>
      <c r="F28" s="7">
        <f>D28+E28</f>
        <v>20618865.489999998</v>
      </c>
      <c r="G28" s="7">
        <v>15295297.949999999</v>
      </c>
      <c r="H28" s="7">
        <v>15295297.949999999</v>
      </c>
      <c r="I28" s="7">
        <f>F28-G28</f>
        <v>5323567.5399999991</v>
      </c>
    </row>
    <row r="29" spans="2:9" ht="12" x14ac:dyDescent="0.2">
      <c r="B29" s="5"/>
      <c r="C29" s="6" t="s">
        <v>36</v>
      </c>
      <c r="D29" s="7">
        <v>3845157.59</v>
      </c>
      <c r="E29" s="7">
        <v>8813084.7100000009</v>
      </c>
      <c r="F29" s="7">
        <f t="shared" ref="F29:F36" si="4">D29+E29</f>
        <v>12658242.300000001</v>
      </c>
      <c r="G29" s="7">
        <v>11999321.369999999</v>
      </c>
      <c r="H29" s="7">
        <v>11999321.369999999</v>
      </c>
      <c r="I29" s="7">
        <f t="shared" ref="I29:I36" si="5">F29-G29</f>
        <v>658920.93000000156</v>
      </c>
    </row>
    <row r="30" spans="2:9" x14ac:dyDescent="0.2">
      <c r="B30" s="5"/>
      <c r="C30" s="6" t="s">
        <v>37</v>
      </c>
      <c r="D30" s="7">
        <v>1696979.1</v>
      </c>
      <c r="E30" s="7">
        <v>1563790.2</v>
      </c>
      <c r="F30" s="7">
        <f t="shared" si="4"/>
        <v>3260769.3</v>
      </c>
      <c r="G30" s="7">
        <v>1636217.6</v>
      </c>
      <c r="H30" s="7">
        <v>1636217.6</v>
      </c>
      <c r="I30" s="7">
        <f t="shared" si="5"/>
        <v>1624551.6999999997</v>
      </c>
    </row>
    <row r="31" spans="2:9" ht="12" x14ac:dyDescent="0.2">
      <c r="B31" s="5"/>
      <c r="C31" s="6" t="s">
        <v>38</v>
      </c>
      <c r="D31" s="7">
        <v>305975.2</v>
      </c>
      <c r="E31" s="7">
        <v>120157.6</v>
      </c>
      <c r="F31" s="7">
        <f t="shared" si="4"/>
        <v>426132.80000000005</v>
      </c>
      <c r="G31" s="7">
        <v>142696.75</v>
      </c>
      <c r="H31" s="7">
        <v>142696.75</v>
      </c>
      <c r="I31" s="7">
        <f t="shared" si="5"/>
        <v>283436.05000000005</v>
      </c>
    </row>
    <row r="32" spans="2:9" x14ac:dyDescent="0.2">
      <c r="B32" s="5"/>
      <c r="C32" s="6" t="s">
        <v>39</v>
      </c>
      <c r="D32" s="7">
        <v>2131654.65</v>
      </c>
      <c r="E32" s="7">
        <v>1728684.74</v>
      </c>
      <c r="F32" s="7">
        <f t="shared" si="4"/>
        <v>3860339.3899999997</v>
      </c>
      <c r="G32" s="7">
        <v>1642205.52</v>
      </c>
      <c r="H32" s="7">
        <v>1642205.52</v>
      </c>
      <c r="I32" s="7">
        <f t="shared" si="5"/>
        <v>2218133.8699999996</v>
      </c>
    </row>
    <row r="33" spans="2:9" x14ac:dyDescent="0.2">
      <c r="B33" s="5"/>
      <c r="C33" s="6" t="s">
        <v>40</v>
      </c>
      <c r="D33" s="7">
        <v>4146604.73</v>
      </c>
      <c r="E33" s="7">
        <v>1555600</v>
      </c>
      <c r="F33" s="7">
        <f t="shared" si="4"/>
        <v>5702204.7300000004</v>
      </c>
      <c r="G33" s="7">
        <v>3306226.1</v>
      </c>
      <c r="H33" s="7">
        <v>3306226.1</v>
      </c>
      <c r="I33" s="7">
        <f t="shared" si="5"/>
        <v>2395978.6300000004</v>
      </c>
    </row>
    <row r="34" spans="2:9" x14ac:dyDescent="0.2">
      <c r="B34" s="5"/>
      <c r="C34" s="6" t="s">
        <v>41</v>
      </c>
      <c r="D34" s="7">
        <v>127119.23</v>
      </c>
      <c r="E34" s="7">
        <v>795338.01</v>
      </c>
      <c r="F34" s="7">
        <f t="shared" si="4"/>
        <v>922457.24</v>
      </c>
      <c r="G34" s="7">
        <v>679330.45</v>
      </c>
      <c r="H34" s="7">
        <v>679330.45</v>
      </c>
      <c r="I34" s="7">
        <f t="shared" si="5"/>
        <v>243126.79000000004</v>
      </c>
    </row>
    <row r="35" spans="2:9" ht="12" x14ac:dyDescent="0.2">
      <c r="B35" s="5"/>
      <c r="C35" s="6" t="s">
        <v>42</v>
      </c>
      <c r="D35" s="7">
        <v>4174938.23</v>
      </c>
      <c r="E35" s="7">
        <v>3508233.73</v>
      </c>
      <c r="F35" s="7">
        <f t="shared" si="4"/>
        <v>7683171.96</v>
      </c>
      <c r="G35" s="7">
        <v>6248048.3899999997</v>
      </c>
      <c r="H35" s="7">
        <v>6248048.3899999997</v>
      </c>
      <c r="I35" s="7">
        <f t="shared" si="5"/>
        <v>1435123.5700000003</v>
      </c>
    </row>
    <row r="36" spans="2:9" ht="12" x14ac:dyDescent="0.2">
      <c r="B36" s="5"/>
      <c r="C36" s="6" t="s">
        <v>43</v>
      </c>
      <c r="D36" s="7">
        <v>1520229.8</v>
      </c>
      <c r="E36" s="7">
        <v>2511180.61</v>
      </c>
      <c r="F36" s="7">
        <f t="shared" si="4"/>
        <v>4031410.41</v>
      </c>
      <c r="G36" s="7">
        <v>2906847.63</v>
      </c>
      <c r="H36" s="7">
        <v>2906847.63</v>
      </c>
      <c r="I36" s="7">
        <f t="shared" si="5"/>
        <v>1124562.7800000003</v>
      </c>
    </row>
    <row r="37" spans="2:9" s="4" customFormat="1" ht="12" x14ac:dyDescent="0.2">
      <c r="B37" s="12" t="s">
        <v>44</v>
      </c>
      <c r="C37" s="13"/>
      <c r="D37" s="3">
        <f>SUM(D38:D46)</f>
        <v>22746035.890000001</v>
      </c>
      <c r="E37" s="3">
        <f>SUM(E38:E46)</f>
        <v>1815170.8</v>
      </c>
      <c r="F37" s="3">
        <f>D37+E37</f>
        <v>24561206.690000001</v>
      </c>
      <c r="G37" s="3">
        <f>SUM(G38:G46)</f>
        <v>18987291.920000002</v>
      </c>
      <c r="H37" s="3">
        <f>SUM(H38:H46)</f>
        <v>18987291.920000002</v>
      </c>
      <c r="I37" s="3">
        <f>F37-G37</f>
        <v>5573914.7699999996</v>
      </c>
    </row>
    <row r="38" spans="2:9" x14ac:dyDescent="0.2">
      <c r="B38" s="5"/>
      <c r="C38" s="6" t="s">
        <v>45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</row>
    <row r="39" spans="2:9" x14ac:dyDescent="0.2">
      <c r="B39" s="5"/>
      <c r="C39" s="6" t="s">
        <v>46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</row>
    <row r="40" spans="2:9" ht="12" x14ac:dyDescent="0.2">
      <c r="B40" s="5"/>
      <c r="C40" s="6" t="s">
        <v>47</v>
      </c>
      <c r="D40" s="7">
        <v>4889835.57</v>
      </c>
      <c r="E40" s="7">
        <v>-313231.01</v>
      </c>
      <c r="F40" s="7">
        <f>D40+E40</f>
        <v>4576604.5600000005</v>
      </c>
      <c r="G40" s="7">
        <v>4061630.97</v>
      </c>
      <c r="H40" s="7">
        <v>4061630.97</v>
      </c>
      <c r="I40" s="7">
        <f>F40-G40</f>
        <v>514973.59000000032</v>
      </c>
    </row>
    <row r="41" spans="2:9" ht="12" x14ac:dyDescent="0.2">
      <c r="B41" s="5"/>
      <c r="C41" s="6" t="s">
        <v>48</v>
      </c>
      <c r="D41" s="7">
        <v>4782456.4000000004</v>
      </c>
      <c r="E41" s="7">
        <v>223236.81</v>
      </c>
      <c r="F41" s="7">
        <f t="shared" ref="F41:F43" si="6">D41+E41</f>
        <v>5005693.21</v>
      </c>
      <c r="G41" s="7">
        <v>2433383.9900000002</v>
      </c>
      <c r="H41" s="7">
        <v>2433383.9900000002</v>
      </c>
      <c r="I41" s="7">
        <f t="shared" ref="I41:I45" si="7">F41-G41</f>
        <v>2572309.2199999997</v>
      </c>
    </row>
    <row r="42" spans="2:9" ht="12" x14ac:dyDescent="0.2">
      <c r="B42" s="5"/>
      <c r="C42" s="6" t="s">
        <v>49</v>
      </c>
      <c r="D42" s="7">
        <v>13073743.92</v>
      </c>
      <c r="E42" s="7">
        <v>1905165</v>
      </c>
      <c r="F42" s="7">
        <f t="shared" si="6"/>
        <v>14978908.92</v>
      </c>
      <c r="G42" s="7">
        <v>12492276.960000001</v>
      </c>
      <c r="H42" s="7">
        <v>12492276.960000001</v>
      </c>
      <c r="I42" s="7">
        <f t="shared" si="7"/>
        <v>2486631.959999999</v>
      </c>
    </row>
    <row r="43" spans="2:9" x14ac:dyDescent="0.2">
      <c r="B43" s="5"/>
      <c r="C43" s="6" t="s">
        <v>50</v>
      </c>
      <c r="D43" s="7">
        <v>0</v>
      </c>
      <c r="E43" s="7">
        <v>0</v>
      </c>
      <c r="F43" s="7">
        <f t="shared" si="6"/>
        <v>0</v>
      </c>
      <c r="G43" s="7">
        <v>0</v>
      </c>
      <c r="H43" s="7">
        <v>0</v>
      </c>
      <c r="I43" s="7">
        <f t="shared" si="7"/>
        <v>0</v>
      </c>
    </row>
    <row r="44" spans="2:9" x14ac:dyDescent="0.2">
      <c r="B44" s="5"/>
      <c r="C44" s="6" t="s">
        <v>51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f t="shared" si="7"/>
        <v>0</v>
      </c>
    </row>
    <row r="45" spans="2:9" x14ac:dyDescent="0.2">
      <c r="B45" s="5"/>
      <c r="C45" s="6" t="s">
        <v>52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f t="shared" si="7"/>
        <v>0</v>
      </c>
    </row>
    <row r="46" spans="2:9" x14ac:dyDescent="0.2">
      <c r="B46" s="5"/>
      <c r="C46" s="6" t="s">
        <v>53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</row>
    <row r="47" spans="2:9" s="4" customFormat="1" ht="12" x14ac:dyDescent="0.2">
      <c r="B47" s="12" t="s">
        <v>54</v>
      </c>
      <c r="C47" s="13"/>
      <c r="D47" s="3">
        <f>SUM(D48:D56)</f>
        <v>1667592.6099999999</v>
      </c>
      <c r="E47" s="3">
        <f>SUM(E48:E56)</f>
        <v>6129393.5200000005</v>
      </c>
      <c r="F47" s="3">
        <f>D47+E47</f>
        <v>7796986.1300000008</v>
      </c>
      <c r="G47" s="3">
        <f>SUM(G48:G56)</f>
        <v>5803474.5300000003</v>
      </c>
      <c r="H47" s="3">
        <f>SUM(H48:H56)</f>
        <v>5803474.5300000003</v>
      </c>
      <c r="I47" s="3">
        <f>F47-G47</f>
        <v>1993511.6000000006</v>
      </c>
    </row>
    <row r="48" spans="2:9" ht="12" x14ac:dyDescent="0.2">
      <c r="B48" s="5"/>
      <c r="C48" s="6" t="s">
        <v>55</v>
      </c>
      <c r="D48" s="7">
        <v>240631.37</v>
      </c>
      <c r="E48" s="7">
        <v>405496.48</v>
      </c>
      <c r="F48" s="7">
        <f>D48+E48</f>
        <v>646127.85</v>
      </c>
      <c r="G48" s="7">
        <v>514100.47999999998</v>
      </c>
      <c r="H48" s="7">
        <v>514100.47999999998</v>
      </c>
      <c r="I48" s="7">
        <f>F48-G48</f>
        <v>132027.37</v>
      </c>
    </row>
    <row r="49" spans="2:9" ht="12" x14ac:dyDescent="0.2">
      <c r="B49" s="5"/>
      <c r="C49" s="6" t="s">
        <v>56</v>
      </c>
      <c r="D49" s="7">
        <v>0</v>
      </c>
      <c r="E49" s="7">
        <v>0</v>
      </c>
      <c r="F49" s="7">
        <f t="shared" ref="F49:F56" si="8">D49+E49</f>
        <v>0</v>
      </c>
      <c r="G49" s="7">
        <v>0</v>
      </c>
      <c r="H49" s="7">
        <v>0</v>
      </c>
      <c r="I49" s="7">
        <f t="shared" ref="I49:I56" si="9">F49-G49</f>
        <v>0</v>
      </c>
    </row>
    <row r="50" spans="2:9" ht="12" x14ac:dyDescent="0.2">
      <c r="B50" s="5"/>
      <c r="C50" s="6" t="s">
        <v>57</v>
      </c>
      <c r="D50" s="7">
        <v>0</v>
      </c>
      <c r="E50" s="7">
        <v>0</v>
      </c>
      <c r="F50" s="7">
        <f t="shared" si="8"/>
        <v>0</v>
      </c>
      <c r="G50" s="7">
        <v>0</v>
      </c>
      <c r="H50" s="7">
        <v>0</v>
      </c>
      <c r="I50" s="7">
        <f t="shared" si="9"/>
        <v>0</v>
      </c>
    </row>
    <row r="51" spans="2:9" ht="12" x14ac:dyDescent="0.2">
      <c r="B51" s="5"/>
      <c r="C51" s="6" t="s">
        <v>58</v>
      </c>
      <c r="D51" s="7">
        <v>288159.27</v>
      </c>
      <c r="E51" s="7">
        <v>3300300</v>
      </c>
      <c r="F51" s="7">
        <f t="shared" si="8"/>
        <v>3588459.27</v>
      </c>
      <c r="G51" s="7">
        <v>3300300</v>
      </c>
      <c r="H51" s="7">
        <v>3300300</v>
      </c>
      <c r="I51" s="7">
        <f t="shared" si="9"/>
        <v>288159.27</v>
      </c>
    </row>
    <row r="52" spans="2:9" ht="12" x14ac:dyDescent="0.2">
      <c r="B52" s="5"/>
      <c r="C52" s="6" t="s">
        <v>59</v>
      </c>
      <c r="D52" s="7">
        <v>220778.29</v>
      </c>
      <c r="E52" s="7">
        <v>1315600</v>
      </c>
      <c r="F52" s="7">
        <f t="shared" si="8"/>
        <v>1536378.29</v>
      </c>
      <c r="G52" s="7">
        <v>1314280</v>
      </c>
      <c r="H52" s="7">
        <v>1314280</v>
      </c>
      <c r="I52" s="7">
        <f t="shared" si="9"/>
        <v>222098.29000000004</v>
      </c>
    </row>
    <row r="53" spans="2:9" ht="12" x14ac:dyDescent="0.2">
      <c r="B53" s="5"/>
      <c r="C53" s="6" t="s">
        <v>60</v>
      </c>
      <c r="D53" s="7">
        <v>886542.45</v>
      </c>
      <c r="E53" s="7">
        <v>380405.36</v>
      </c>
      <c r="F53" s="7">
        <f t="shared" si="8"/>
        <v>1266947.81</v>
      </c>
      <c r="G53" s="7">
        <v>639414.05000000005</v>
      </c>
      <c r="H53" s="7">
        <v>639414.05000000005</v>
      </c>
      <c r="I53" s="7">
        <f t="shared" si="9"/>
        <v>627533.76</v>
      </c>
    </row>
    <row r="54" spans="2:9" ht="12" x14ac:dyDescent="0.2">
      <c r="B54" s="5"/>
      <c r="C54" s="6" t="s">
        <v>61</v>
      </c>
      <c r="D54" s="7">
        <v>0</v>
      </c>
      <c r="E54" s="7">
        <v>0</v>
      </c>
      <c r="F54" s="7">
        <f t="shared" si="8"/>
        <v>0</v>
      </c>
      <c r="G54" s="7">
        <v>0</v>
      </c>
      <c r="H54" s="7">
        <v>0</v>
      </c>
      <c r="I54" s="7">
        <f t="shared" si="9"/>
        <v>0</v>
      </c>
    </row>
    <row r="55" spans="2:9" ht="12" x14ac:dyDescent="0.2">
      <c r="B55" s="5"/>
      <c r="C55" s="6" t="s">
        <v>62</v>
      </c>
      <c r="D55" s="7">
        <v>0</v>
      </c>
      <c r="E55" s="7">
        <v>702290.68</v>
      </c>
      <c r="F55" s="7">
        <f t="shared" si="8"/>
        <v>702290.68</v>
      </c>
      <c r="G55" s="7">
        <v>0</v>
      </c>
      <c r="H55" s="7">
        <v>0</v>
      </c>
      <c r="I55" s="7">
        <f t="shared" si="9"/>
        <v>702290.68</v>
      </c>
    </row>
    <row r="56" spans="2:9" ht="12" x14ac:dyDescent="0.2">
      <c r="B56" s="5"/>
      <c r="C56" s="6" t="s">
        <v>63</v>
      </c>
      <c r="D56" s="7">
        <v>31481.23</v>
      </c>
      <c r="E56" s="7">
        <v>25301</v>
      </c>
      <c r="F56" s="7">
        <f t="shared" si="8"/>
        <v>56782.229999999996</v>
      </c>
      <c r="G56" s="7">
        <v>35380</v>
      </c>
      <c r="H56" s="7">
        <v>35380</v>
      </c>
      <c r="I56" s="7">
        <f t="shared" si="9"/>
        <v>21402.229999999996</v>
      </c>
    </row>
    <row r="57" spans="2:9" s="4" customFormat="1" ht="12" x14ac:dyDescent="0.2">
      <c r="B57" s="12" t="s">
        <v>64</v>
      </c>
      <c r="C57" s="13"/>
      <c r="D57" s="3">
        <f>SUM(D58:D60)</f>
        <v>5330050.0199999996</v>
      </c>
      <c r="E57" s="3">
        <f>SUM(E58:E60)</f>
        <v>15916404.949999999</v>
      </c>
      <c r="F57" s="3">
        <f>D57+E57</f>
        <v>21246454.969999999</v>
      </c>
      <c r="G57" s="3">
        <f>SUM(G58:G60)</f>
        <v>18933990.34</v>
      </c>
      <c r="H57" s="3">
        <f>SUM(H58:H60)</f>
        <v>18933990.34</v>
      </c>
      <c r="I57" s="3">
        <f>F57-G57</f>
        <v>2312464.629999999</v>
      </c>
    </row>
    <row r="58" spans="2:9" ht="12" x14ac:dyDescent="0.2">
      <c r="B58" s="5"/>
      <c r="C58" s="6" t="s">
        <v>65</v>
      </c>
      <c r="D58" s="7">
        <v>5330050.0199999996</v>
      </c>
      <c r="E58" s="7">
        <v>10089148.57</v>
      </c>
      <c r="F58" s="7">
        <f>D58+E58</f>
        <v>15419198.59</v>
      </c>
      <c r="G58" s="7">
        <v>13106733.960000001</v>
      </c>
      <c r="H58" s="7">
        <v>13106733.960000001</v>
      </c>
      <c r="I58" s="7">
        <f>F58-G58</f>
        <v>2312464.629999999</v>
      </c>
    </row>
    <row r="59" spans="2:9" ht="12" x14ac:dyDescent="0.2">
      <c r="B59" s="5"/>
      <c r="C59" s="6" t="s">
        <v>66</v>
      </c>
      <c r="D59" s="7">
        <v>0</v>
      </c>
      <c r="E59" s="7">
        <v>5827256.3799999999</v>
      </c>
      <c r="F59" s="7">
        <f t="shared" ref="F59:F60" si="10">D59+E59</f>
        <v>5827256.3799999999</v>
      </c>
      <c r="G59" s="7">
        <v>5827256.3799999999</v>
      </c>
      <c r="H59" s="7">
        <v>5827256.3799999999</v>
      </c>
      <c r="I59" s="7">
        <f t="shared" ref="I59:I60" si="11">F59-G59</f>
        <v>0</v>
      </c>
    </row>
    <row r="60" spans="2:9" ht="12" x14ac:dyDescent="0.2">
      <c r="B60" s="5"/>
      <c r="C60" s="6" t="s">
        <v>67</v>
      </c>
      <c r="D60" s="7">
        <v>0</v>
      </c>
      <c r="E60" s="7">
        <v>0</v>
      </c>
      <c r="F60" s="7">
        <f t="shared" si="10"/>
        <v>0</v>
      </c>
      <c r="G60" s="7">
        <v>0</v>
      </c>
      <c r="H60" s="7">
        <v>0</v>
      </c>
      <c r="I60" s="7">
        <f t="shared" si="11"/>
        <v>0</v>
      </c>
    </row>
    <row r="61" spans="2:9" s="4" customFormat="1" ht="12" x14ac:dyDescent="0.2">
      <c r="B61" s="12" t="s">
        <v>68</v>
      </c>
      <c r="C61" s="13"/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</row>
    <row r="62" spans="2:9" ht="12" x14ac:dyDescent="0.2">
      <c r="B62" s="5"/>
      <c r="C62" s="6" t="s">
        <v>69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</row>
    <row r="63" spans="2:9" ht="12" x14ac:dyDescent="0.2">
      <c r="B63" s="5"/>
      <c r="C63" s="6" t="s">
        <v>70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</row>
    <row r="64" spans="2:9" ht="12" x14ac:dyDescent="0.2">
      <c r="B64" s="5"/>
      <c r="C64" s="6" t="s">
        <v>71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</row>
    <row r="65" spans="2:9" ht="12" x14ac:dyDescent="0.2">
      <c r="B65" s="5"/>
      <c r="C65" s="6" t="s">
        <v>72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</row>
    <row r="66" spans="2:9" ht="12" x14ac:dyDescent="0.2">
      <c r="B66" s="5"/>
      <c r="C66" s="6" t="s">
        <v>73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</row>
    <row r="67" spans="2:9" ht="12" x14ac:dyDescent="0.2">
      <c r="B67" s="5"/>
      <c r="C67" s="6" t="s">
        <v>74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</row>
    <row r="68" spans="2:9" ht="12" x14ac:dyDescent="0.2">
      <c r="B68" s="5"/>
      <c r="C68" s="6" t="s">
        <v>75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</row>
    <row r="69" spans="2:9" s="4" customFormat="1" ht="12" x14ac:dyDescent="0.2">
      <c r="B69" s="12" t="s">
        <v>76</v>
      </c>
      <c r="C69" s="13"/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</row>
    <row r="70" spans="2:9" ht="12" x14ac:dyDescent="0.2">
      <c r="B70" s="5"/>
      <c r="C70" s="6" t="s">
        <v>77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</row>
    <row r="71" spans="2:9" ht="12" x14ac:dyDescent="0.2">
      <c r="B71" s="5"/>
      <c r="C71" s="6" t="s">
        <v>78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</row>
    <row r="72" spans="2:9" ht="12" x14ac:dyDescent="0.2">
      <c r="B72" s="5"/>
      <c r="C72" s="6" t="s">
        <v>79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</row>
    <row r="73" spans="2:9" s="4" customFormat="1" ht="12" x14ac:dyDescent="0.2">
      <c r="B73" s="12" t="s">
        <v>80</v>
      </c>
      <c r="C73" s="13"/>
      <c r="D73" s="3">
        <f>SUM(D74:D80)</f>
        <v>5230808</v>
      </c>
      <c r="E73" s="3">
        <f>SUM(E74:E80)</f>
        <v>11833761.58</v>
      </c>
      <c r="F73" s="3">
        <f>D73+E73</f>
        <v>17064569.579999998</v>
      </c>
      <c r="G73" s="3">
        <f>SUM(G74:G80)</f>
        <v>6163686.9199999999</v>
      </c>
      <c r="H73" s="3">
        <f>SUM(H74:H80)</f>
        <v>6163686.9199999999</v>
      </c>
      <c r="I73" s="3">
        <f>F73-G73</f>
        <v>10900882.659999998</v>
      </c>
    </row>
    <row r="74" spans="2:9" ht="12" x14ac:dyDescent="0.2">
      <c r="B74" s="5"/>
      <c r="C74" s="6" t="s">
        <v>81</v>
      </c>
      <c r="D74" s="7">
        <v>2004000</v>
      </c>
      <c r="E74" s="7">
        <v>13338253.41</v>
      </c>
      <c r="F74" s="7">
        <f>D74+E74</f>
        <v>15342253.41</v>
      </c>
      <c r="G74" s="7">
        <v>5511103.2599999998</v>
      </c>
      <c r="H74" s="7">
        <v>5511103.2599999998</v>
      </c>
      <c r="I74" s="7">
        <f>F74-G74</f>
        <v>9831150.1500000004</v>
      </c>
    </row>
    <row r="75" spans="2:9" ht="12" x14ac:dyDescent="0.2">
      <c r="B75" s="5"/>
      <c r="C75" s="6" t="s">
        <v>82</v>
      </c>
      <c r="D75" s="7">
        <v>250000</v>
      </c>
      <c r="E75" s="7">
        <v>1139308.17</v>
      </c>
      <c r="F75" s="7">
        <f t="shared" ref="F75:F80" si="12">D75+E75</f>
        <v>1389308.17</v>
      </c>
      <c r="G75" s="7">
        <v>652583.66</v>
      </c>
      <c r="H75" s="7">
        <v>652583.66</v>
      </c>
      <c r="I75" s="7">
        <f t="shared" ref="I75:I80" si="13">F75-G75</f>
        <v>736724.50999999989</v>
      </c>
    </row>
    <row r="76" spans="2:9" ht="12" x14ac:dyDescent="0.2">
      <c r="B76" s="5"/>
      <c r="C76" s="6" t="s">
        <v>83</v>
      </c>
      <c r="D76" s="7">
        <v>0</v>
      </c>
      <c r="E76" s="7">
        <v>0</v>
      </c>
      <c r="F76" s="7">
        <f t="shared" si="12"/>
        <v>0</v>
      </c>
      <c r="G76" s="7">
        <v>0</v>
      </c>
      <c r="H76" s="7">
        <v>0</v>
      </c>
      <c r="I76" s="7">
        <f t="shared" si="13"/>
        <v>0</v>
      </c>
    </row>
    <row r="77" spans="2:9" ht="12" x14ac:dyDescent="0.2">
      <c r="B77" s="5"/>
      <c r="C77" s="6" t="s">
        <v>84</v>
      </c>
      <c r="D77" s="7">
        <v>0</v>
      </c>
      <c r="E77" s="7">
        <v>0</v>
      </c>
      <c r="F77" s="7">
        <f t="shared" si="12"/>
        <v>0</v>
      </c>
      <c r="G77" s="7">
        <v>0</v>
      </c>
      <c r="H77" s="7">
        <v>0</v>
      </c>
      <c r="I77" s="7">
        <f t="shared" si="13"/>
        <v>0</v>
      </c>
    </row>
    <row r="78" spans="2:9" ht="12" x14ac:dyDescent="0.2">
      <c r="B78" s="5"/>
      <c r="C78" s="6" t="s">
        <v>85</v>
      </c>
      <c r="D78" s="7">
        <v>0</v>
      </c>
      <c r="E78" s="7">
        <v>0</v>
      </c>
      <c r="F78" s="7">
        <f t="shared" si="12"/>
        <v>0</v>
      </c>
      <c r="G78" s="7">
        <v>0</v>
      </c>
      <c r="H78" s="7">
        <v>0</v>
      </c>
      <c r="I78" s="7">
        <f t="shared" si="13"/>
        <v>0</v>
      </c>
    </row>
    <row r="79" spans="2:9" ht="12" x14ac:dyDescent="0.2">
      <c r="B79" s="5"/>
      <c r="C79" s="6" t="s">
        <v>86</v>
      </c>
      <c r="D79" s="7">
        <v>0</v>
      </c>
      <c r="E79" s="7">
        <v>0</v>
      </c>
      <c r="F79" s="7">
        <f t="shared" si="12"/>
        <v>0</v>
      </c>
      <c r="G79" s="7">
        <v>0</v>
      </c>
      <c r="H79" s="7">
        <v>0</v>
      </c>
      <c r="I79" s="7">
        <f t="shared" si="13"/>
        <v>0</v>
      </c>
    </row>
    <row r="80" spans="2:9" ht="12.75" thickBot="1" x14ac:dyDescent="0.25">
      <c r="B80" s="8"/>
      <c r="C80" s="9" t="s">
        <v>87</v>
      </c>
      <c r="D80" s="7">
        <v>2976808</v>
      </c>
      <c r="E80" s="7">
        <v>-2643800</v>
      </c>
      <c r="F80" s="7">
        <f t="shared" si="12"/>
        <v>333008</v>
      </c>
      <c r="G80" s="7">
        <v>0</v>
      </c>
      <c r="H80" s="7">
        <v>0</v>
      </c>
      <c r="I80" s="7">
        <f t="shared" si="13"/>
        <v>333008</v>
      </c>
    </row>
    <row r="81" spans="2:9" ht="12.75" thickBot="1" x14ac:dyDescent="0.25">
      <c r="B81" s="14" t="s">
        <v>88</v>
      </c>
      <c r="C81" s="15"/>
      <c r="D81" s="10">
        <f>D9+D17+D27+D37+D47+D57+D61+D69+D73</f>
        <v>152331000.46000001</v>
      </c>
      <c r="E81" s="10">
        <f t="shared" ref="E81:I81" si="14">E9+E17+E27+E37+E47+E57+E61+E69+E73</f>
        <v>130019349.14999999</v>
      </c>
      <c r="F81" s="10">
        <f t="shared" si="14"/>
        <v>282350349.61000001</v>
      </c>
      <c r="G81" s="10">
        <f t="shared" si="14"/>
        <v>184325134.02000001</v>
      </c>
      <c r="H81" s="10">
        <f t="shared" si="14"/>
        <v>184325134.02000001</v>
      </c>
      <c r="I81" s="10">
        <f t="shared" si="14"/>
        <v>98025215.589999974</v>
      </c>
    </row>
  </sheetData>
  <mergeCells count="17">
    <mergeCell ref="B2:I2"/>
    <mergeCell ref="B3:I3"/>
    <mergeCell ref="B4:I4"/>
    <mergeCell ref="B5:I5"/>
    <mergeCell ref="B6:C8"/>
    <mergeCell ref="D6:H6"/>
    <mergeCell ref="I6:I7"/>
    <mergeCell ref="B61:C61"/>
    <mergeCell ref="B69:C69"/>
    <mergeCell ref="B73:C73"/>
    <mergeCell ref="B81:C81"/>
    <mergeCell ref="B9:C9"/>
    <mergeCell ref="B17:C17"/>
    <mergeCell ref="B27:C27"/>
    <mergeCell ref="B37:C37"/>
    <mergeCell ref="B47:C47"/>
    <mergeCell ref="B57:C57"/>
  </mergeCells>
  <pageMargins left="0.59055118110236227" right="0.19685039370078741" top="0.19685039370078741" bottom="0.19685039370078741" header="0.31496062992125984" footer="0.31496062992125984"/>
  <pageSetup scale="59" orientation="portrait" r:id="rId1"/>
  <ignoredErrors>
    <ignoredError sqref="D8:H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 COG</vt:lpstr>
      <vt:lpstr>'EAE COG'!Área_de_impresión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cp:lastPrinted>2023-01-27T23:05:42Z</cp:lastPrinted>
  <dcterms:created xsi:type="dcterms:W3CDTF">2019-02-28T18:42:01Z</dcterms:created>
  <dcterms:modified xsi:type="dcterms:W3CDTF">2023-01-27T23:05:49Z</dcterms:modified>
</cp:coreProperties>
</file>