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2\AVANCE 4TO GESTION FINANCIERA 2022\Formatos_Inf_Financiera_4T2022\1. Municipios\I. Información Contable\"/>
    </mc:Choice>
  </mc:AlternateContent>
  <xr:revisionPtr revIDLastSave="0" documentId="13_ncr:1_{ABF88FF0-900A-48A4-AD4C-C21BA826EF93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EFE 01" sheetId="9" r:id="rId1"/>
    <sheet name="EFE 01 Acum" sheetId="11" r:id="rId2"/>
    <sheet name="CPC" sheetId="10" r:id="rId3"/>
    <sheet name="CPC Acum" sheetId="12" r:id="rId4"/>
    <sheet name="Notas de Desglose" sheetId="8" r:id="rId5"/>
  </sheets>
  <definedNames>
    <definedName name="_ftn1" localSheetId="4">'Notas de Desglose'!$A$621</definedName>
    <definedName name="_ftnref1" localSheetId="4">'Notas de Desglose'!$A$122</definedName>
    <definedName name="_Hlk13661906" localSheetId="4">'Notas de Desglose'!$A$458</definedName>
    <definedName name="_xlnm.Print_Area" localSheetId="2">CPC!$C$2:$F$91</definedName>
    <definedName name="_xlnm.Print_Area" localSheetId="3">'CPC Acum'!$C$2:$F$80</definedName>
    <definedName name="_xlnm.Print_Area" localSheetId="0">'EFE 01'!$B$2:$D$29</definedName>
    <definedName name="_xlnm.Print_Area" localSheetId="1">'EFE 01 Acum'!$B$2:$D$26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9" i="8" l="1"/>
  <c r="C469" i="8"/>
  <c r="C456" i="8"/>
  <c r="D450" i="8"/>
  <c r="D456" i="8" s="1"/>
  <c r="C427" i="8"/>
  <c r="C400" i="8"/>
  <c r="C375" i="8"/>
  <c r="C361" i="8"/>
  <c r="E344" i="8"/>
  <c r="F344" i="8" s="1"/>
  <c r="C344" i="8"/>
  <c r="D344" i="8" s="1"/>
  <c r="E300" i="8"/>
  <c r="F300" i="8" s="1"/>
  <c r="C300" i="8"/>
  <c r="D298" i="8" s="1"/>
  <c r="D242" i="8"/>
  <c r="C242" i="8"/>
  <c r="D227" i="8"/>
  <c r="C227" i="8"/>
  <c r="D212" i="8"/>
  <c r="C212" i="8"/>
  <c r="D194" i="8"/>
  <c r="F313" i="8" l="1"/>
  <c r="F324" i="8"/>
  <c r="F335" i="8"/>
  <c r="F311" i="8"/>
  <c r="F318" i="8"/>
  <c r="F329" i="8"/>
  <c r="F312" i="8"/>
  <c r="F320" i="8"/>
  <c r="F333" i="8"/>
  <c r="F316" i="8"/>
  <c r="F326" i="8"/>
  <c r="F341" i="8"/>
  <c r="F315" i="8"/>
  <c r="F322" i="8"/>
  <c r="F331" i="8"/>
  <c r="F339" i="8"/>
  <c r="F337" i="8"/>
  <c r="D316" i="8"/>
  <c r="D320" i="8"/>
  <c r="D324" i="8"/>
  <c r="D329" i="8"/>
  <c r="D313" i="8"/>
  <c r="D326" i="8"/>
  <c r="D311" i="8"/>
  <c r="D318" i="8"/>
  <c r="D322" i="8"/>
  <c r="D331" i="8"/>
  <c r="D312" i="8"/>
  <c r="D315" i="8"/>
  <c r="D317" i="8"/>
  <c r="D319" i="8"/>
  <c r="D321" i="8"/>
  <c r="D323" i="8"/>
  <c r="D325" i="8"/>
  <c r="D327" i="8"/>
  <c r="D330" i="8"/>
  <c r="D332" i="8"/>
  <c r="D334" i="8"/>
  <c r="D336" i="8"/>
  <c r="D338" i="8"/>
  <c r="D340" i="8"/>
  <c r="D342" i="8"/>
  <c r="D333" i="8"/>
  <c r="D335" i="8"/>
  <c r="D337" i="8"/>
  <c r="D339" i="8"/>
  <c r="D341" i="8"/>
  <c r="F317" i="8"/>
  <c r="F319" i="8"/>
  <c r="F321" i="8"/>
  <c r="F323" i="8"/>
  <c r="F325" i="8"/>
  <c r="F327" i="8"/>
  <c r="F330" i="8"/>
  <c r="F332" i="8"/>
  <c r="F334" i="8"/>
  <c r="F336" i="8"/>
  <c r="F338" i="8"/>
  <c r="F340" i="8"/>
  <c r="F342" i="8"/>
  <c r="F272" i="8"/>
  <c r="F285" i="8"/>
  <c r="F276" i="8"/>
  <c r="F282" i="8"/>
  <c r="F274" i="8"/>
  <c r="F297" i="8"/>
  <c r="F267" i="8"/>
  <c r="F280" i="8"/>
  <c r="F291" i="8"/>
  <c r="F289" i="8"/>
  <c r="F269" i="8"/>
  <c r="F278" i="8"/>
  <c r="F287" i="8"/>
  <c r="F295" i="8"/>
  <c r="F293" i="8"/>
  <c r="D274" i="8"/>
  <c r="D282" i="8"/>
  <c r="D295" i="8"/>
  <c r="D272" i="8"/>
  <c r="D280" i="8"/>
  <c r="D293" i="8"/>
  <c r="D267" i="8"/>
  <c r="D287" i="8"/>
  <c r="D269" i="8"/>
  <c r="D278" i="8"/>
  <c r="D291" i="8"/>
  <c r="D276" i="8"/>
  <c r="D285" i="8"/>
  <c r="D289" i="8"/>
  <c r="D297" i="8"/>
  <c r="D300" i="8"/>
  <c r="D268" i="8"/>
  <c r="D271" i="8"/>
  <c r="D273" i="8"/>
  <c r="D275" i="8"/>
  <c r="D277" i="8"/>
  <c r="D279" i="8"/>
  <c r="D281" i="8"/>
  <c r="D283" i="8"/>
  <c r="D286" i="8"/>
  <c r="D288" i="8"/>
  <c r="D290" i="8"/>
  <c r="D292" i="8"/>
  <c r="D294" i="8"/>
  <c r="D296" i="8"/>
  <c r="F268" i="8"/>
  <c r="F271" i="8"/>
  <c r="F273" i="8"/>
  <c r="F275" i="8"/>
  <c r="F277" i="8"/>
  <c r="F279" i="8"/>
  <c r="F281" i="8"/>
  <c r="F283" i="8"/>
  <c r="F286" i="8"/>
  <c r="F288" i="8"/>
  <c r="F290" i="8"/>
  <c r="F292" i="8"/>
  <c r="F294" i="8"/>
  <c r="F296" i="8"/>
  <c r="F298" i="8"/>
  <c r="C194" i="8"/>
  <c r="C168" i="8" l="1"/>
  <c r="G139" i="8"/>
  <c r="F139" i="8"/>
  <c r="E139" i="8"/>
  <c r="D139" i="8"/>
  <c r="C139" i="8"/>
  <c r="C110" i="8"/>
  <c r="C99" i="8"/>
  <c r="C36" i="8" l="1"/>
  <c r="D22" i="8"/>
  <c r="C16" i="8"/>
  <c r="C15" i="8"/>
  <c r="F52" i="12"/>
  <c r="F29" i="12"/>
  <c r="D6" i="11"/>
  <c r="D12" i="11" s="1"/>
  <c r="C12" i="11"/>
  <c r="D12" i="9"/>
  <c r="C12" i="9"/>
  <c r="C6" i="9"/>
  <c r="C5" i="9"/>
  <c r="C22" i="8" l="1"/>
  <c r="F61" i="12"/>
</calcChain>
</file>

<file path=xl/sharedStrings.xml><?xml version="1.0" encoding="utf-8"?>
<sst xmlns="http://schemas.openxmlformats.org/spreadsheetml/2006/main" count="690" uniqueCount="308">
  <si>
    <t>Total de Efectivo y Equivalentes</t>
  </si>
  <si>
    <t>Conciliación entre los Ingresos Presupuestarios y Contables</t>
  </si>
  <si>
    <t>(Cifras en pesos)</t>
  </si>
  <si>
    <t>Conciliación entre los Egresos Presupuestarios y los Gastos Contables</t>
  </si>
  <si>
    <t>Otros Egresos Presupuestales No Contables</t>
  </si>
  <si>
    <t>Provisiones</t>
  </si>
  <si>
    <t>Otros Gastos</t>
  </si>
  <si>
    <t>ASEC_EFE01_1erTRIM_I3</t>
  </si>
  <si>
    <t>Efectivo</t>
  </si>
  <si>
    <t>EFE 01 - Efectivo y Equivalentes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</si>
  <si>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</si>
  <si>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</si>
  <si>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</si>
  <si>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</si>
  <si>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</si>
  <si>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</si>
  <si>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</si>
  <si>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</si>
  <si>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</si>
  <si>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</si>
  <si>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</si>
  <si>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</si>
  <si>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</si>
  <si>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1. Total de Egresos Presupuestarios</t>
  </si>
  <si>
    <t>2. Menos Egresos Presupuestario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</si>
  <si>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</si>
  <si>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</si>
  <si>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</si>
  <si>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</si>
  <si>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</si>
  <si>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</si>
  <si>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</si>
  <si>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</si>
  <si>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</si>
  <si>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</si>
  <si>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2.10</t>
  </si>
  <si>
    <t>2.11</t>
  </si>
  <si>
    <t>Activos Intangibles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</si>
  <si>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</si>
  <si>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</si>
  <si>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</si>
  <si>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</si>
  <si>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</si>
  <si>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</si>
  <si>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</si>
  <si>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</si>
  <si>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</si>
  <si>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Inversiones en Fideicomisos, Mandatos y Otros Análogos</t>
  </si>
  <si>
    <t>Concesión de Préstamos</t>
  </si>
  <si>
    <t>2.17</t>
  </si>
  <si>
    <t>2.18</t>
  </si>
  <si>
    <t>Provisiones para Contingencias y Otras Erogaciones Especiales</t>
  </si>
  <si>
    <t>Amortización de la Deuda Pública</t>
  </si>
  <si>
    <t>2.19</t>
  </si>
  <si>
    <t>2.20</t>
  </si>
  <si>
    <t>Adeudos de Ejercicios Fiscales Anteriores (ADEFAS)</t>
  </si>
  <si>
    <t>3. Más Gastos Contables No Presupuestarios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</si>
  <si>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</si>
  <si>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</si>
  <si>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</si>
  <si>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</si>
  <si>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</si>
  <si>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Gastos Contables</t>
  </si>
  <si>
    <t>3.1</t>
  </si>
  <si>
    <t>a) NOTAS DE DESGLOSE</t>
  </si>
  <si>
    <t>Activo</t>
  </si>
  <si>
    <t>Efectivo y Equivalentes</t>
  </si>
  <si>
    <r>
      <t>ESF 01.</t>
    </r>
    <r>
      <rPr>
        <sz val="11"/>
        <color theme="1"/>
        <rFont val="Arial"/>
        <family val="2"/>
      </rPr>
      <t xml:space="preserve"> Se informará acerca de los fondos con afectación específica, el tipo y monto de los mismos; de las inversiones financieras se revelará su tipo y monto, su clasificación en corto y largo plazo separando aquéllas que su vencimiento sea menor a 3 meses.</t>
    </r>
  </si>
  <si>
    <r>
      <t xml:space="preserve">ESF 02. </t>
    </r>
    <r>
      <rPr>
        <sz val="11"/>
        <color theme="1"/>
        <rFont val="Arial"/>
        <family val="2"/>
      </rPr>
      <t>Por tipo de contribución se informará el monto que se encuentre pendiente de cobro y por recuperar de hasta cinco ejercicios anteriores, asimismo se deberán considerar los montos sujetos a algún tipo de juicio con una antigüedad mayor a la señalada y la factibilidad de cobro.</t>
    </r>
  </si>
  <si>
    <r>
      <t xml:space="preserve">ESF 03. </t>
    </r>
    <r>
      <rPr>
        <sz val="11"/>
        <color theme="1"/>
        <rFont val="Arial"/>
        <family val="2"/>
      </rPr>
      <t>Se elaborará, de manera agrupada, los derechos a recibir efectivo y equivalentes, y bienes o servicios a recibir, (excepto cuentas por cobrar de contribuciones o fideicomisos que se encuentran dentro de inversiones financieras, participaciones y aportaciones de capital) en una desagregación por su vencimiento en días a 90, 180, menor o igual a 365 y mayor a 365. Adicionalmente, se informará de las características cualitativas relevantes que le afecten a estas cuentas.</t>
    </r>
  </si>
  <si>
    <t>Bienes Disponibles para su Transformación o Consumo (inventarios)</t>
  </si>
  <si>
    <r>
      <t xml:space="preserve">ESF 04. </t>
    </r>
    <r>
      <rPr>
        <sz val="11"/>
        <color theme="1"/>
        <rFont val="Arial"/>
        <family val="2"/>
      </rPr>
      <t>Se clasificarán como bienes disponibles para su transformación aquéllos que se encuentren dentro de la cuenta Inventarios. Esta nota aplica para aquellos entes públicos que realicen algún proceso de transformación y/o elaboración de bienes.</t>
    </r>
  </si>
  <si>
    <t>En la nota se informará del sistema de costeo y método de valuación, aplicados a los inventarios, así como la conveniencia de su aplicación dada la naturaleza de los mismos. Adicionalmente, se revelará el impacto en la información financiera por cambios en el método o sistema.</t>
  </si>
  <si>
    <r>
      <t xml:space="preserve">ESF 05. </t>
    </r>
    <r>
      <rPr>
        <sz val="11"/>
        <color theme="1"/>
        <rFont val="Arial"/>
        <family val="2"/>
      </rPr>
      <t>De la cuenta Almacén se informará acerca del método de valuación, así como la conveniencia de su aplicación. Adicionalmente, se revelará el impacto en la información financiera por cambios en el método.</t>
    </r>
  </si>
  <si>
    <t>Inversiones Financieras</t>
  </si>
  <si>
    <r>
      <t xml:space="preserve">ESF 06. </t>
    </r>
    <r>
      <rPr>
        <sz val="11"/>
        <color theme="1"/>
        <rFont val="Arial"/>
        <family val="2"/>
      </rPr>
      <t>De la cuenta Inversiones financieras, que considera los fideicomisos, se informará de éstos los recursos asignados por tipo y monto, y características significativas que tengan o puedan tener alguna incidencia en las mismas.</t>
    </r>
  </si>
  <si>
    <r>
      <t xml:space="preserve">ESF 07. </t>
    </r>
    <r>
      <rPr>
        <sz val="11"/>
        <color theme="1"/>
        <rFont val="Arial"/>
        <family val="2"/>
      </rPr>
      <t>Se informará de las inversiones financieras, los saldos de las participaciones y aportaciones de capital.</t>
    </r>
  </si>
  <si>
    <t>Bienes Muebles, Inmuebles e Intangibles</t>
  </si>
  <si>
    <r>
      <t xml:space="preserve">ESF 08. </t>
    </r>
    <r>
      <rPr>
        <sz val="11"/>
        <color theme="1"/>
        <rFont val="Arial"/>
        <family val="2"/>
      </rPr>
  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activos.</t>
    </r>
  </si>
  <si>
    <r>
      <t xml:space="preserve">ESF 09. </t>
    </r>
    <r>
      <rPr>
        <sz val="11"/>
        <color theme="1"/>
        <rFont val="Arial"/>
        <family val="2"/>
      </rPr>
      <t>Se informará de manera agrupada por cuenta, los rubros de activos intangibles y diferidos, su monto y naturaleza, amortización del ejercicio, amortización acumulada, tasa y método aplicados.</t>
    </r>
  </si>
  <si>
    <t>Estimaciones y Deterioros</t>
  </si>
  <si>
    <r>
      <t xml:space="preserve">ESF 10. </t>
    </r>
    <r>
      <rPr>
        <sz val="11"/>
        <color theme="1"/>
        <rFont val="Arial"/>
        <family val="2"/>
      </rPr>
      <t>Se informarán los criterios utilizados para la determinación de las estimaciones; por ejemplo: estimación de cuentas incobrables, estimación de inventarios, deterioro de activos biológicos y cualquier otra que aplique.</t>
    </r>
  </si>
  <si>
    <t>Otros Activos</t>
  </si>
  <si>
    <r>
      <t xml:space="preserve">ESF 11. </t>
    </r>
    <r>
      <rPr>
        <sz val="11"/>
        <color theme="1"/>
        <rFont val="Arial"/>
        <family val="2"/>
      </rPr>
      <t>De las cuentas de otros activos se informará por tipo circulante o no circulante, los montos totales asociados y sus características cualitativas significativas que les impacten financieramente.</t>
    </r>
  </si>
  <si>
    <r>
      <t xml:space="preserve">ESF 12. </t>
    </r>
    <r>
      <rPr>
        <sz val="11"/>
        <color theme="1"/>
        <rFont val="Arial"/>
        <family val="2"/>
      </rPr>
      <t>Se elaborará una relación de las cuentas y documentos por pagar en una desagregación por su vencimiento en días a 90, 180, menor o igual a 365 y mayor a 365. Asimismo, se informará sobre la factibilidad del pago de dichos pasivos.</t>
    </r>
  </si>
  <si>
    <r>
      <t xml:space="preserve">ESF 13. </t>
    </r>
    <r>
      <rPr>
        <sz val="11"/>
        <color theme="1"/>
        <rFont val="Arial"/>
        <family val="2"/>
      </rPr>
      <t>Se informará de manera agrupada los recursos localizados en Fondos de Bienes de Terceros en Administración y/o en Garantía a corto y largo plazo, así como la naturaleza de dichos recursos y sus características cualitativas significativas que les afecten o pudieran afectarles financieramente.</t>
    </r>
  </si>
  <si>
    <r>
      <t xml:space="preserve">ESF 14. </t>
    </r>
    <r>
      <rPr>
        <sz val="11"/>
        <color theme="1"/>
        <rFont val="Arial"/>
        <family val="2"/>
      </rPr>
      <t>Se informará de las cuentas de los pasivos diferidos y otros, su tipo, monto y naturaleza, así como las características significativas que les impacten o pudieran impactarles financieramente.</t>
    </r>
  </si>
  <si>
    <t>Ingresos de Gestión</t>
  </si>
  <si>
    <t>Participaciones, Aportaciones, Convenios, Incentivos Derivados de la Colaboración Fiscal, Fondos Distintos de Aportaciones, Transferencias, Asignaciones, Subsidios y Subvenciones, y Pensiones y Jubilaciones</t>
  </si>
  <si>
    <t>Otros Ingresos y Beneficios</t>
  </si>
  <si>
    <t>Efectivo y equivalentes</t>
  </si>
  <si>
    <t>Depreciación</t>
  </si>
  <si>
    <t>Incrementos en las provisiones</t>
  </si>
  <si>
    <t>Incremento en cuentas por cobrar</t>
  </si>
  <si>
    <t> 0.00</t>
  </si>
  <si>
    <t>I) Notas al Estado de Situación Financiera</t>
  </si>
  <si>
    <r>
      <t>Pasivo</t>
    </r>
    <r>
      <rPr>
        <b/>
        <u/>
        <sz val="12"/>
        <rFont val="Calibri"/>
        <family val="2"/>
      </rPr>
      <t>²</t>
    </r>
  </si>
  <si>
    <t>II) Notas al Estado de Actividades</t>
  </si>
  <si>
    <t>III) Notas al Estado de Variación en la Hacienda Pública</t>
  </si>
  <si>
    <t>IV) Notas al Estado de Flujos de Efectivo</t>
  </si>
  <si>
    <t>V) Conciliación Entre Los Ingresos Presupuestarios y Contables, Así como Entre Los Egresos Presupuestarios y Los Gastos Contables</t>
  </si>
  <si>
    <t>Gastos y Otras Pérdidas</t>
  </si>
  <si>
    <r>
      <rPr>
        <u/>
        <sz val="11"/>
        <color theme="10"/>
        <rFont val="Calibri"/>
        <family val="2"/>
      </rPr>
      <t>²</t>
    </r>
    <r>
      <rPr>
        <u/>
        <sz val="11"/>
        <color theme="10"/>
        <rFont val="Calibri"/>
        <family val="2"/>
        <scheme val="minor"/>
      </rPr>
      <t xml:space="preserve"> Con respecto a la información de la deuda pública, ésta se incluye en el informe de deuda pública en la nota 11 “Información sobre la Deuda y el Reporte Analítico de la Deuda” de las notas de Gestión Administrativa.</t>
    </r>
  </si>
  <si>
    <t>Derechos a Recibir Efectivo y Equivalentes y Bienes o Servicios a Recibir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</si>
  <si>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</si>
  <si>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</si>
  <si>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</si>
  <si>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</si>
  <si>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</si>
  <si>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</si>
  <si>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Concepto</t>
  </si>
  <si>
    <r>
      <t xml:space="preserve">EFE 2. </t>
    </r>
    <r>
      <rPr>
        <sz val="11"/>
        <color theme="1"/>
        <rFont val="Arial"/>
        <family val="2"/>
      </rPr>
      <t xml:space="preserve">Presentar la Conciliación de los Flujos de Efectivo Netos de las Actividades de Operación y los saldos de Resultados del Ejercicio (Ahorro/Desahorro), utilizando el siguiente cuadro: </t>
    </r>
  </si>
  <si>
    <t>Resultados del Ejercicio Ahorro/Desahorro</t>
  </si>
  <si>
    <t>Movimientos de partidas (o rubros) que no afectan al efectivo</t>
  </si>
  <si>
    <t xml:space="preserve">Amortización </t>
  </si>
  <si>
    <t xml:space="preserve">Incremento en inversiones producido por revaluación </t>
  </si>
  <si>
    <t>Ganancia/pérdida en venta de bienes muebles, inmuebles e intangibles</t>
  </si>
  <si>
    <t>Flujos de Efectivo Netos de las Actividades de Operación</t>
  </si>
  <si>
    <t>(0.00)</t>
  </si>
  <si>
    <t>En cada una de las 23 notas de desglose el ente público deberá poner la nota correspondiente o en su caso la leyenda “Esta nota no le aplica al ente público” y una breve explicación del motivo por el cual no le es aplicable.</t>
  </si>
  <si>
    <t>Bajo protesta de decir verdad declaramos que los Estados Financieros y sus notas, son razonablemente correctos y son responsabilidad del emisor.</t>
  </si>
  <si>
    <r>
      <t xml:space="preserve">EFE 1 Trimestral. </t>
    </r>
    <r>
      <rPr>
        <sz val="11"/>
        <color theme="1"/>
        <rFont val="Arial"/>
        <family val="2"/>
      </rPr>
      <t xml:space="preserve">Presentar el análisis de las cifras del periodo actual y periodo anterior del Efectivo y Equivalentes al Efectivo, al Final del Ejercicio del Estado de Flujos de Efectivo, respecto a la composición del rubro de Efectivo y Equivalentes, utilizando el siguiente cuadro: </t>
    </r>
  </si>
  <si>
    <r>
      <t xml:space="preserve">EFE 1 Acumulativa. </t>
    </r>
    <r>
      <rPr>
        <sz val="11"/>
        <color theme="1"/>
        <rFont val="Arial"/>
        <family val="2"/>
      </rPr>
      <t xml:space="preserve">Presentar el análisis de las cifras del periodo actual y periodo anterior del Efectivo y Equivalentes al Efectivo, al Final del Ejercicio del Estado de Flujos de Efectivo, respecto a la composición del rubro de Efectivo y Equivalentes, utilizando el siguiente cuadro: </t>
    </r>
  </si>
  <si>
    <r>
      <t xml:space="preserve">EA 5 Trimestral. </t>
    </r>
    <r>
      <rPr>
        <sz val="11"/>
        <color theme="1"/>
        <rFont val="Arial"/>
        <family val="2"/>
      </rPr>
      <t>La conciliación se presentará atendiendo a lo dispuesto por el Acuerdo por el que se emite el formato de conciliación entre los ingresos presupuestarios y contables, así como entre los egresos presupuestarios y los gastos contables.</t>
    </r>
  </si>
  <si>
    <r>
      <t xml:space="preserve">EA 5 Acumulada. </t>
    </r>
    <r>
      <rPr>
        <sz val="11"/>
        <color theme="1"/>
        <rFont val="Arial"/>
        <family val="2"/>
      </rPr>
      <t>La conciliación se presentará atendiendo a lo dispuesto por el Acuerdo por el que se emite el formato de conciliación entre los ingresos presupuestarios y contables, así como entre los egresos presupuestarios y los gastos contables.</t>
    </r>
  </si>
  <si>
    <t>Del 01 de enero al 31 de diciembre de 2021</t>
  </si>
  <si>
    <t>Del 01 de octubre al 31 de diciembre de 2022</t>
  </si>
  <si>
    <t>Del 01 de octubre al 31 de diciembre de 2021</t>
  </si>
  <si>
    <t>Del 01 de enero al 31 de diciembre de 2022</t>
  </si>
  <si>
    <t>Correspondiente del 01 de octubre al 31 de diciembre de 2022</t>
  </si>
  <si>
    <t>Correspondiente del 01 de enero al 31 de diciembre de 2022</t>
  </si>
  <si>
    <t>ASEC_EFE01_4toTRIM_A17</t>
  </si>
  <si>
    <t>ASEC_EFE01_4toTRIM_Z23</t>
  </si>
  <si>
    <t>ASEC_CPC_4toTRIM_B3</t>
  </si>
  <si>
    <t>ASEC_CPC_4toTRIM_N4</t>
  </si>
  <si>
    <r>
      <t>EA 1 Trimestral.</t>
    </r>
    <r>
      <rPr>
        <sz val="11"/>
        <color theme="1"/>
        <rFont val="Arial"/>
        <family val="2"/>
      </rPr>
      <t xml:space="preserve"> De los rubros de impuestos, cuotas y aportaciones de seguridad social, contribuciones de mejoras, derechos, productos, aprovechamientos, y de ingresos por venta de bienes y prestación de servicios, los cuales están armonizados con los rubros del Clasificador por Rubros de Ingresos, se informarán los montos totales y cualquier característica significativa. (La información se deberá de presentar del 01 de octubre al 31 de diciembre de 2022)</t>
    </r>
  </si>
  <si>
    <r>
      <t>EA 1 Acumulativa.</t>
    </r>
    <r>
      <rPr>
        <sz val="11"/>
        <color theme="1"/>
        <rFont val="Arial"/>
        <family val="2"/>
      </rPr>
      <t xml:space="preserve"> De los rubros de impuestos, cuotas y aportaciones de seguridad social, contribuciones de mejoras, derechos, productos, aprovechamientos, y de ingresos por venta de bienes y prestación de servicios, los cuales están armonizados con los rubros del Clasificador por Rubros de Ingresos, se informarán los montos totales y cualquier característica significativa. (La información se deberá de presentar del 01 de enero al 31 de diciembre de 2022)</t>
    </r>
  </si>
  <si>
    <r>
      <t xml:space="preserve">EA 2 Trimestral. </t>
    </r>
    <r>
      <rPr>
        <sz val="11"/>
        <color theme="1"/>
        <rFont val="Arial"/>
        <family val="2"/>
      </rPr>
      <t>De los rubros de participaciones, aportaciones, convenios, incentivos derivados de la colaboración fiscal, fondos distintos de aportaciones, transferencias, asignaciones, subsidios y subvenciones, y pensiones y jubilaciones, los cuales están armonizados con los rubros del Clasificador por Rubros de Ingresos, se informarán los montos totales y cualquier característica significativa. (La información se deberá de presentar del 01 de octubre al 31 de diciembre de 2022)</t>
    </r>
  </si>
  <si>
    <r>
      <t xml:space="preserve">EA 2 Acumulativa. </t>
    </r>
    <r>
      <rPr>
        <sz val="11"/>
        <color theme="1"/>
        <rFont val="Arial"/>
        <family val="2"/>
      </rPr>
      <t>De los rubros de participaciones, aportaciones, convenios, incentivos derivados de la colaboración fiscal, fondos distintos de aportaciones, transferencias, asignaciones, subsidios y subvenciones, y pensiones y jubilaciones, los cuales están armonizados con los rubros del Clasificador por Rubros de Ingresos, se informarán los montos totales y cualquier característica significativa. (La información se deberá de presentar del 01 de enero al 31 de diciembre de 2022)</t>
    </r>
  </si>
  <si>
    <r>
      <t>EA 3 Trimestral.</t>
    </r>
    <r>
      <rPr>
        <sz val="11"/>
        <color theme="1"/>
        <rFont val="Arial"/>
        <family val="2"/>
      </rPr>
      <t xml:space="preserve"> De los rubros de Ingresos Financieros, Incremento por Variación de Inventarios, Disminución del Exceso de Estimaciones por Pérdida o Deterioro u Obsolescencia, Disminución del Exceso de Provisiones, y de Otros Ingresos y Beneficios Varios, se informarán los montos totales y cualquier característica significativa. (La información se deberá de presentar del 01 de octubre al 31 de diciembre de 2022)</t>
    </r>
  </si>
  <si>
    <r>
      <t>EA 3 Acumulativa.</t>
    </r>
    <r>
      <rPr>
        <sz val="11"/>
        <color theme="1"/>
        <rFont val="Arial"/>
        <family val="2"/>
      </rPr>
      <t xml:space="preserve"> De los rubros de Ingresos Financieros, Incremento por Variación de Inventarios, Disminución del Exceso de Estimaciones por Pérdida o Deterioro u Obsolescencia, Disminución del Exceso de Provisiones, y de Otros Ingresos y Beneficios Varios, se informarán los montos totales y cualquier característica significativa. (La información se deberá de presentar del 01 de enero al 31 de diciembre de 2022)</t>
    </r>
  </si>
  <si>
    <r>
      <t xml:space="preserve">EA 4 Trimestral. </t>
    </r>
    <r>
      <rPr>
        <sz val="11"/>
        <color theme="1"/>
        <rFont val="Arial"/>
        <family val="2"/>
      </rPr>
      <t>Explicar aquellas cuentas de gastos de funcionamiento, transferencias, subsidios y otras ayudas, participaciones y aportaciones, otros gastos y pérdidas extraordinarias, así como los ingresos y gastos extraordinarios, que en lo individual representen el 10% o más del total de los gastos. (La información se deberá de presentar del 01 de octubre al 31 de diciembre de 2022)</t>
    </r>
  </si>
  <si>
    <r>
      <t xml:space="preserve">EA 4 Acumulativa. </t>
    </r>
    <r>
      <rPr>
        <sz val="11"/>
        <color theme="1"/>
        <rFont val="Arial"/>
        <family val="2"/>
      </rPr>
      <t>Explicar aquellas cuentas de gastos de funcionamiento, transferencias, subsidios y otras ayudas, participaciones y aportaciones, otros gastos y pérdidas extraordinarias, así como los ingresos y gastos extraordinarios, que en lo individual representen el 10% o más del total de los gastos. (La información se deberá de presentar del 01 de enero al 31 de diciembre de 2022)</t>
    </r>
  </si>
  <si>
    <r>
      <t xml:space="preserve">EVHP 1 Trimestral. </t>
    </r>
    <r>
      <rPr>
        <sz val="11"/>
        <color theme="1"/>
        <rFont val="Arial"/>
        <family val="2"/>
      </rPr>
      <t>Se informará de manera agrupada, acerca de las modificaciones al patrimonio contribuido por tipo, naturaleza y monto. (La información se deberá de presentar del 01 de octubre al 31 de diciembre de 2022)</t>
    </r>
  </si>
  <si>
    <r>
      <t xml:space="preserve">EVHP 1 Acumulada. </t>
    </r>
    <r>
      <rPr>
        <sz val="11"/>
        <color theme="1"/>
        <rFont val="Arial"/>
        <family val="2"/>
      </rPr>
      <t>Se informará de manera agrupada, acerca de las modificaciones al patrimonio contribuido por tipo, naturaleza y monto. (La información se deberá de presentar del 01 de enero al 31 de diciembre de 2022)</t>
    </r>
  </si>
  <si>
    <r>
      <t>EVHP 2 Trimestral.</t>
    </r>
    <r>
      <rPr>
        <sz val="11"/>
        <color theme="1"/>
        <rFont val="Arial"/>
        <family val="2"/>
      </rPr>
      <t xml:space="preserve"> Se informará de manera agrupada, acerca del monto y procedencia de los recursos que modifican al patrimonio generado. (La información se deberá de presentar del 01 de octubre al 31 de diciembre de 2022)</t>
    </r>
  </si>
  <si>
    <r>
      <t>EVHP 2 Acumulada.</t>
    </r>
    <r>
      <rPr>
        <sz val="11"/>
        <color theme="1"/>
        <rFont val="Arial"/>
        <family val="2"/>
      </rPr>
      <t xml:space="preserve"> Se informará de manera agrupada, acerca del monto y procedencia de los recursos que modifican al patrimonio generado. (La información se deberá de presentar del 01 de enero al 31 de diciembre de 2022)</t>
    </r>
  </si>
  <si>
    <t>Municipio de San Juan de Sabinas</t>
  </si>
  <si>
    <t>MUNICIPIO DE SAN JUAN DE SABINAS, COAHUILA</t>
  </si>
  <si>
    <t>ESF 02 - Derechos a recibir efectivo y equivalentes y bienes o servcios a recibir</t>
  </si>
  <si>
    <t>CÓDIGO</t>
  </si>
  <si>
    <t>1</t>
  </si>
  <si>
    <t>1.1.1</t>
  </si>
  <si>
    <t>DERECHOS A RECIBIR EFECTIVO O EQUIVALENTES</t>
  </si>
  <si>
    <t>1.1.1.1</t>
  </si>
  <si>
    <t>INVERSIONES FINANCIERAS DE CORTO PLAZO</t>
  </si>
  <si>
    <t>1.1.1.2</t>
  </si>
  <si>
    <t>CUENTAS POR COBRAR A CORTO PLAZO</t>
  </si>
  <si>
    <t>1.1.1.3</t>
  </si>
  <si>
    <t>DEUDORES DIVERSOS POR COBRAR A CORTO PLAZO</t>
  </si>
  <si>
    <t>1.1.1.4</t>
  </si>
  <si>
    <t>INGRESOS POR RECUPERAR A CORTO PLAZO</t>
  </si>
  <si>
    <t>1.1.1.5</t>
  </si>
  <si>
    <t>DEUDORES POR ANTICIPOS DE LA TESORERÍA A CORTO PLAZO</t>
  </si>
  <si>
    <t>1.1.1.6</t>
  </si>
  <si>
    <t>PRÉSTAMOS OTORGADOS A CORTO PLAZO</t>
  </si>
  <si>
    <t>1.1.1.9</t>
  </si>
  <si>
    <t>OTROS DERECHOS A RECIBIR EFECTIVO O EQUIVALENTES A CORTO PLAZO</t>
  </si>
  <si>
    <t>TOTAL</t>
  </si>
  <si>
    <t>Al 31 de Diciembre de 2022</t>
  </si>
  <si>
    <t>A la presente fecha no se encuentra registro alguno al respecto</t>
  </si>
  <si>
    <t>No aplica al municipio, no se cuenta con bienes disponibles para la transformación en refistros contables de la entidad.</t>
  </si>
  <si>
    <t>No aplica al municipio, no se cuenta con almacen registros contables.</t>
  </si>
  <si>
    <t>No aplicable para municipio, ya que no se cuenta con registros contables sobre tal concepto.</t>
  </si>
  <si>
    <t>ESF 08- Bienes muebles, inmuebles e intangibles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</si>
  <si>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</si>
  <si>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</si>
  <si>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</si>
  <si>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</si>
  <si>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</si>
  <si>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</si>
  <si>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</si>
  <si>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</si>
  <si>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</si>
  <si>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</si>
  <si>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</si>
  <si>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</si>
  <si>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</si>
  <si>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</si>
  <si>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</si>
  <si>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</si>
  <si>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</si>
  <si>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</si>
  <si>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</si>
  <si>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</si>
  <si>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</si>
  <si>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</si>
  <si>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</si>
  <si>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</si>
  <si>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</si>
  <si>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</si>
  <si>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</si>
  <si>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</si>
  <si>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ESF 09- Activos intengibles</t>
  </si>
  <si>
    <t>No aplica, ya que el municipio no cuenta con registros para tal efecto para determinar estimacion de cuentas incobrables, estimacion de inventarios, deterioro de ativos biologicos y cualquie otra que aplique.</t>
  </si>
  <si>
    <t>No aplica, ya que el municipio no cuenta con registros contables sobre otros activos</t>
  </si>
  <si>
    <t>Plazo</t>
  </si>
  <si>
    <t>ESF 12- Pasivo</t>
  </si>
  <si>
    <t>30 dias</t>
  </si>
  <si>
    <t>60 dias</t>
  </si>
  <si>
    <t>120 dias</t>
  </si>
  <si>
    <t>Mayor a 180 dias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</si>
  <si>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</si>
  <si>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</si>
  <si>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</si>
  <si>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</si>
  <si>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</si>
  <si>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RETENCIONES Y CONTRIBUCIONES POR PAGAR A CORTO PLAZO</t>
  </si>
  <si>
    <t>DEVOLUCIONES DE LA LEY DE INGRESOS POR PAGAR A CORTO PLAZO</t>
  </si>
  <si>
    <t>OTRAS CUENTAS POR PAGAR A CORTO PLAZO</t>
  </si>
  <si>
    <t>ESF-12</t>
  </si>
  <si>
    <t>Saldo contrario a su naturaleza, el cual se encuentra en proceso de reclasificacion; l acuenta de retenciones y contribuciones por pagar esta constituido principalmente por retenciones de ISR por sueldos y saladios, honorarios y arrendamiento, mismo que se pagan el el mes inmediato.</t>
  </si>
  <si>
    <t>No aplica, no se cuenta con registros contables sobre fondos de bienes de terceros.</t>
  </si>
  <si>
    <t>ESF 14- Pasivos diferidos y otros</t>
  </si>
  <si>
    <t>PORCIÓN A CORTO PLAZO DE LA DEUDA PÚBLICA A LARGO PLAZO</t>
  </si>
  <si>
    <t>PORCIÓN A CORTO PLAZO DE LA DEUDA PÚBLICA INTERNA</t>
  </si>
  <si>
    <t>OTROS PASIVOS A CORTO PLAZO</t>
  </si>
  <si>
    <t>INGRESOS POR CLASIFICAR</t>
  </si>
  <si>
    <t>OTROS PASIVOS CIRCULANTES</t>
  </si>
  <si>
    <t>DEUDA PÚBLICA A LARGO PLAZO</t>
  </si>
  <si>
    <t>PRÉSTAMOS DE LA DEUDA PÚBLICA INTERNA POR PAGAR A LARGO PLAZO</t>
  </si>
  <si>
    <t>PROVISIONES A LARGO PLAZO</t>
  </si>
  <si>
    <t>PROVISIÓN PARA PENSIONES A LARGO PLAZO</t>
  </si>
  <si>
    <t>ESF-14 Pasivos diferidos y otros</t>
  </si>
  <si>
    <t>El municipio no cuenta con registros sobre pasivos diferidos; el importe sobre los rubros señalados con anterioridad son sobre deuda publica interna, asi como provisiones de pensiones; y, dedua publica.</t>
  </si>
  <si>
    <t>EA-1 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</si>
  <si>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</si>
  <si>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</si>
  <si>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</si>
  <si>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</si>
  <si>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</si>
  <si>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</si>
  <si>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</si>
  <si>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</si>
  <si>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EA-1</t>
  </si>
  <si>
    <t>Del 1 Octubre al 31 de Diciembre 2022</t>
  </si>
  <si>
    <t>Del 1 Octubre al 31 de Diciembre 2021</t>
  </si>
  <si>
    <t>Al 31 de Diciembre de 2021</t>
  </si>
  <si>
    <t>Los ingresos totales de gestion por el periodo del 1 de enero al 31 de Diciembre de 2022, corresponden a las participaciones gederales y estatales así como los ingresos propios del municipio.</t>
  </si>
  <si>
    <t>EA 2 Participaciones, aportaciones, convenios…</t>
  </si>
  <si>
    <t xml:space="preserve">EA 2 </t>
  </si>
  <si>
    <t>No se presentan otros ingresos, únicamente las particionaciones estatales y federales señaladas en este rubro</t>
  </si>
  <si>
    <t>No aplica, no se cuenta con otros ingresos y/o beneficios</t>
  </si>
  <si>
    <t>EA 4 Gastos y otras pérdidas</t>
  </si>
  <si>
    <t>%</t>
  </si>
  <si>
    <t>GASTOS Y OTRAS PÉRDIDAS</t>
  </si>
  <si>
    <t>Gastos de Funcionamiento</t>
  </si>
  <si>
    <t>Servicios Personales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</si>
  <si>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</si>
  <si>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</si>
  <si>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</si>
  <si>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</si>
  <si>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</si>
  <si>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</si>
  <si>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</si>
  <si>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</si>
  <si>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</si>
  <si>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</si>
  <si>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</si>
  <si>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</si>
  <si>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</si>
  <si>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</si>
  <si>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</si>
  <si>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</si>
  <si>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</si>
  <si>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</si>
  <si>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</si>
  <si>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</si>
  <si>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</si>
  <si>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</si>
  <si>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Inversión Pública</t>
  </si>
  <si>
    <t>Inversión Pública no Capitalizable</t>
  </si>
  <si>
    <t>Total de Gastos y Otras Pérdidas</t>
  </si>
  <si>
    <t>Del 1 de Octubre al 31 de Diciembre 2022</t>
  </si>
  <si>
    <t>Del 1 de Octubre al 31 de Diciembre 2021</t>
  </si>
  <si>
    <t>Al 30 de Diciembre de 2021</t>
  </si>
  <si>
    <t>EVPH 1 - Patrimonio contribuido</t>
  </si>
  <si>
    <t>HACIENDA PUBLICA/ PATRIMONIO</t>
  </si>
  <si>
    <t>HACIENDA PUBLICA/PATRIMONIO CONTRIBUIDO</t>
  </si>
  <si>
    <t>APORTACIONES</t>
  </si>
  <si>
    <t>DONACIONES DE CAPITAL</t>
  </si>
  <si>
    <t>ACTUALIZACIÓN DE LA HACIENDA PÚBLICA/PATRIMONIO</t>
  </si>
  <si>
    <t>EVPH 2 - Patrimonio generado</t>
  </si>
  <si>
    <t>HACIENDA PUBLICA /PATRIMONIO GENERADO</t>
  </si>
  <si>
    <t>RESULTADOS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</si>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</sst>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92">
    <xf numFmtId="0" fontId="0" fillId="0" borderId="0" xfId="0"/>
    <xf numFmtId="0" fontId="1" fillId="0" borderId="3" xfId="0" applyFont="1" applyBorder="1" applyAlignment="1">
      <alignment horizontal="justify" vertical="center" wrapText="1"/>
    </xf>
    <xf numFmtId="0" fontId="4" fillId="0" borderId="0" xfId="0" applyFont="1"/>
    <xf numFmtId="0" fontId="3" fillId="0" borderId="0" xfId="0" applyFont="1"/>
    <xf numFmtId="0" fontId="6" fillId="0" borderId="8" xfId="0" applyFont="1" applyBorder="1"/>
    <xf numFmtId="4" fontId="6" fillId="0" borderId="10" xfId="0" applyNumberFormat="1" applyFont="1" applyBorder="1"/>
    <xf numFmtId="4" fontId="6" fillId="0" borderId="9" xfId="0" applyNumberFormat="1" applyFont="1" applyBorder="1"/>
    <xf numFmtId="0" fontId="6" fillId="0" borderId="7" xfId="0" applyFont="1" applyBorder="1"/>
    <xf numFmtId="4" fontId="6" fillId="0" borderId="1" xfId="0" applyNumberFormat="1" applyFont="1" applyBorder="1"/>
    <xf numFmtId="4" fontId="6" fillId="0" borderId="2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/>
    <xf numFmtId="4" fontId="0" fillId="0" borderId="0" xfId="0" applyNumberFormat="1" applyAlignment="1">
      <alignment horizontal="right"/>
    </xf>
    <xf numFmtId="4" fontId="1" fillId="0" borderId="9" xfId="0" applyNumberFormat="1" applyFont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4" fillId="0" borderId="0" xfId="0" applyNumberFormat="1" applyFont="1" applyAlignment="1">
      <alignment horizontal="right"/>
    </xf>
    <xf numFmtId="0" fontId="3" fillId="3" borderId="0" xfId="0" applyFont="1" applyFill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1" fillId="0" borderId="15" xfId="0" applyNumberFormat="1" applyFont="1" applyBorder="1" applyAlignment="1">
      <alignment horizontal="justify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2" fontId="11" fillId="0" borderId="9" xfId="0" applyNumberFormat="1" applyFont="1" applyBorder="1" applyAlignment="1">
      <alignment horizontal="right" vertical="center" wrapText="1"/>
    </xf>
    <xf numFmtId="2" fontId="11" fillId="0" borderId="16" xfId="0" applyNumberFormat="1" applyFont="1" applyBorder="1" applyAlignment="1">
      <alignment horizontal="right" vertical="center" wrapText="1"/>
    </xf>
    <xf numFmtId="2" fontId="11" fillId="0" borderId="3" xfId="0" applyNumberFormat="1" applyFont="1" applyBorder="1" applyAlignment="1">
      <alignment horizontal="right" vertical="center" wrapText="1"/>
    </xf>
    <xf numFmtId="49" fontId="11" fillId="0" borderId="15" xfId="0" applyNumberFormat="1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2" fontId="0" fillId="0" borderId="0" xfId="0" applyNumberFormat="1" applyAlignment="1">
      <alignment vertical="center" wrapText="1"/>
    </xf>
    <xf numFmtId="49" fontId="11" fillId="0" borderId="15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 wrapText="1"/>
    </xf>
    <xf numFmtId="0" fontId="6" fillId="0" borderId="24" xfId="0" applyFont="1" applyBorder="1"/>
    <xf numFmtId="4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vertical="center" wrapText="1"/>
    </xf>
    <xf numFmtId="4" fontId="6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/>
    </xf>
    <xf numFmtId="4" fontId="5" fillId="0" borderId="24" xfId="0" applyNumberFormat="1" applyFont="1" applyBorder="1" applyAlignment="1">
      <alignment horizontal="center"/>
    </xf>
    <xf numFmtId="0" fontId="1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4" fontId="5" fillId="0" borderId="24" xfId="0" applyNumberFormat="1" applyFont="1" applyBorder="1" applyAlignment="1">
      <alignment horizontal="center" vertical="center"/>
    </xf>
    <xf numFmtId="4" fontId="6" fillId="0" borderId="24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1" fillId="5" borderId="11" xfId="0" applyFont="1" applyFill="1" applyBorder="1" applyAlignment="1">
      <alignment vertical="center" wrapText="1"/>
    </xf>
    <xf numFmtId="0" fontId="22" fillId="5" borderId="8" xfId="0" applyFont="1" applyFill="1" applyBorder="1"/>
    <xf numFmtId="49" fontId="21" fillId="5" borderId="20" xfId="0" applyNumberFormat="1" applyFont="1" applyFill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left" vertical="center"/>
    </xf>
    <xf numFmtId="0" fontId="23" fillId="6" borderId="24" xfId="0" applyFont="1" applyFill="1" applyBorder="1" applyAlignment="1">
      <alignment vertical="center"/>
    </xf>
    <xf numFmtId="164" fontId="23" fillId="0" borderId="24" xfId="2" applyNumberFormat="1" applyFont="1" applyFill="1" applyBorder="1" applyAlignment="1">
      <alignment horizontal="right" vertical="center"/>
    </xf>
    <xf numFmtId="49" fontId="21" fillId="0" borderId="27" xfId="0" applyNumberFormat="1" applyFont="1" applyBorder="1" applyAlignment="1">
      <alignment horizontal="left" vertical="center"/>
    </xf>
    <xf numFmtId="164" fontId="23" fillId="0" borderId="28" xfId="2" applyNumberFormat="1" applyFont="1" applyFill="1" applyBorder="1" applyAlignment="1">
      <alignment horizontal="right" vertical="center"/>
    </xf>
    <xf numFmtId="49" fontId="18" fillId="0" borderId="27" xfId="0" applyNumberFormat="1" applyFont="1" applyBorder="1" applyAlignment="1">
      <alignment horizontal="left" vertical="center"/>
    </xf>
    <xf numFmtId="164" fontId="11" fillId="0" borderId="24" xfId="2" applyNumberFormat="1" applyFont="1" applyFill="1" applyBorder="1" applyAlignment="1">
      <alignment horizontal="right" vertical="center"/>
    </xf>
    <xf numFmtId="164" fontId="23" fillId="0" borderId="30" xfId="2" applyNumberFormat="1" applyFont="1" applyFill="1" applyBorder="1" applyAlignment="1">
      <alignment horizontal="right" vertical="center"/>
    </xf>
    <xf numFmtId="0" fontId="11" fillId="0" borderId="29" xfId="0" applyFont="1" applyBorder="1" applyAlignment="1">
      <alignment vertical="center" wrapText="1"/>
    </xf>
    <xf numFmtId="0" fontId="23" fillId="0" borderId="24" xfId="0" applyFont="1" applyBorder="1" applyAlignment="1">
      <alignment vertical="center" wrapText="1"/>
    </xf>
    <xf numFmtId="0" fontId="7" fillId="0" borderId="0" xfId="0" applyFont="1"/>
    <xf numFmtId="0" fontId="22" fillId="7" borderId="11" xfId="0" applyFont="1" applyFill="1" applyBorder="1" applyAlignment="1">
      <alignment horizontal="center" vertical="center"/>
    </xf>
    <xf numFmtId="49" fontId="5" fillId="7" borderId="19" xfId="0" applyNumberFormat="1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vertical="center"/>
    </xf>
    <xf numFmtId="164" fontId="23" fillId="0" borderId="32" xfId="2" applyNumberFormat="1" applyFont="1" applyFill="1" applyBorder="1" applyAlignment="1">
      <alignment horizontal="right" vertical="center"/>
    </xf>
    <xf numFmtId="0" fontId="23" fillId="0" borderId="33" xfId="0" applyFont="1" applyBorder="1" applyAlignment="1">
      <alignment vertical="center"/>
    </xf>
    <xf numFmtId="164" fontId="23" fillId="0" borderId="34" xfId="2" applyNumberFormat="1" applyFont="1" applyFill="1" applyBorder="1" applyAlignment="1">
      <alignment horizontal="right" vertical="center"/>
    </xf>
    <xf numFmtId="0" fontId="11" fillId="0" borderId="27" xfId="0" applyFont="1" applyBorder="1" applyAlignment="1">
      <alignment vertical="center"/>
    </xf>
    <xf numFmtId="164" fontId="11" fillId="0" borderId="35" xfId="2" applyNumberFormat="1" applyFont="1" applyFill="1" applyBorder="1" applyAlignment="1">
      <alignment horizontal="right" vertical="center"/>
    </xf>
    <xf numFmtId="164" fontId="19" fillId="0" borderId="36" xfId="2" applyNumberFormat="1" applyFont="1" applyFill="1" applyBorder="1" applyAlignment="1">
      <alignment horizontal="right" vertical="center"/>
    </xf>
    <xf numFmtId="0" fontId="11" fillId="0" borderId="33" xfId="0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right" vertical="center"/>
    </xf>
    <xf numFmtId="164" fontId="19" fillId="0" borderId="34" xfId="2" applyNumberFormat="1" applyFont="1" applyFill="1" applyBorder="1" applyAlignment="1">
      <alignment horizontal="right" vertical="center"/>
    </xf>
    <xf numFmtId="0" fontId="19" fillId="0" borderId="33" xfId="0" applyFont="1" applyBorder="1" applyAlignment="1">
      <alignment vertical="center"/>
    </xf>
    <xf numFmtId="164" fontId="19" fillId="0" borderId="37" xfId="2" applyNumberFormat="1" applyFont="1" applyFill="1" applyBorder="1" applyAlignment="1">
      <alignment horizontal="right" vertical="center"/>
    </xf>
    <xf numFmtId="0" fontId="23" fillId="0" borderId="38" xfId="0" applyFont="1" applyBorder="1" applyAlignment="1">
      <alignment horizontal="right" vertical="center"/>
    </xf>
    <xf numFmtId="164" fontId="23" fillId="0" borderId="39" xfId="2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164" fontId="19" fillId="0" borderId="0" xfId="2" applyNumberFormat="1" applyFont="1" applyFill="1" applyBorder="1" applyAlignment="1">
      <alignment horizontal="right" vertical="center"/>
    </xf>
    <xf numFmtId="0" fontId="23" fillId="0" borderId="33" xfId="0" applyFont="1" applyBorder="1" applyAlignment="1">
      <alignment vertical="center" wrapText="1"/>
    </xf>
    <xf numFmtId="164" fontId="19" fillId="0" borderId="35" xfId="2" applyNumberFormat="1" applyFont="1" applyFill="1" applyBorder="1" applyAlignment="1">
      <alignment horizontal="right" vertical="center"/>
    </xf>
    <xf numFmtId="0" fontId="23" fillId="0" borderId="30" xfId="0" applyFont="1" applyBorder="1" applyAlignment="1">
      <alignment horizontal="right" vertical="center"/>
    </xf>
    <xf numFmtId="164" fontId="23" fillId="0" borderId="5" xfId="2" applyNumberFormat="1" applyFont="1" applyFill="1" applyBorder="1" applyAlignment="1">
      <alignment horizontal="right" vertical="center"/>
    </xf>
    <xf numFmtId="164" fontId="23" fillId="0" borderId="40" xfId="2" applyNumberFormat="1" applyFont="1" applyFill="1" applyBorder="1" applyAlignment="1">
      <alignment horizontal="right" vertical="center"/>
    </xf>
    <xf numFmtId="164" fontId="19" fillId="0" borderId="41" xfId="2" applyNumberFormat="1" applyFont="1" applyFill="1" applyBorder="1" applyAlignment="1">
      <alignment horizontal="right" vertical="center"/>
    </xf>
    <xf numFmtId="164" fontId="19" fillId="0" borderId="24" xfId="2" applyNumberFormat="1" applyFont="1" applyFill="1" applyBorder="1" applyAlignment="1">
      <alignment horizontal="right" vertical="center"/>
    </xf>
    <xf numFmtId="164" fontId="1" fillId="0" borderId="24" xfId="2" applyNumberFormat="1" applyFont="1" applyFill="1" applyBorder="1" applyAlignment="1">
      <alignment horizontal="right" vertical="center"/>
    </xf>
    <xf numFmtId="164" fontId="23" fillId="0" borderId="42" xfId="2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6" borderId="33" xfId="0" applyFont="1" applyFill="1" applyBorder="1" applyAlignment="1">
      <alignment vertical="center"/>
    </xf>
    <xf numFmtId="164" fontId="23" fillId="0" borderId="35" xfId="2" applyNumberFormat="1" applyFont="1" applyFill="1" applyBorder="1" applyAlignment="1">
      <alignment horizontal="right" vertical="center"/>
    </xf>
    <xf numFmtId="164" fontId="21" fillId="0" borderId="35" xfId="2" applyNumberFormat="1" applyFont="1" applyFill="1" applyBorder="1" applyAlignment="1">
      <alignment horizontal="right" vertical="center"/>
    </xf>
    <xf numFmtId="164" fontId="18" fillId="0" borderId="35" xfId="2" applyNumberFormat="1" applyFont="1" applyFill="1" applyBorder="1" applyAlignment="1">
      <alignment horizontal="right" vertical="center"/>
    </xf>
    <xf numFmtId="0" fontId="11" fillId="6" borderId="33" xfId="0" applyFont="1" applyFill="1" applyBorder="1" applyAlignment="1">
      <alignment vertical="center"/>
    </xf>
    <xf numFmtId="0" fontId="19" fillId="0" borderId="38" xfId="0" applyFont="1" applyBorder="1" applyAlignment="1">
      <alignment vertical="center"/>
    </xf>
    <xf numFmtId="164" fontId="19" fillId="0" borderId="39" xfId="2" applyNumberFormat="1" applyFont="1" applyFill="1" applyBorder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164" fontId="23" fillId="0" borderId="22" xfId="2" applyNumberFormat="1" applyFont="1" applyFill="1" applyBorder="1" applyAlignment="1">
      <alignment horizontal="right" vertical="center"/>
    </xf>
    <xf numFmtId="0" fontId="22" fillId="2" borderId="11" xfId="0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9" fillId="0" borderId="33" xfId="0" applyFont="1" applyBorder="1" applyAlignment="1">
      <alignment vertical="top" wrapText="1"/>
    </xf>
    <xf numFmtId="0" fontId="11" fillId="0" borderId="27" xfId="0" applyFont="1" applyBorder="1" applyAlignment="1">
      <alignment vertical="center" wrapText="1"/>
    </xf>
    <xf numFmtId="0" fontId="23" fillId="6" borderId="31" xfId="0" applyFont="1" applyFill="1" applyBorder="1" applyAlignment="1">
      <alignment vertical="center" wrapText="1"/>
    </xf>
    <xf numFmtId="0" fontId="23" fillId="6" borderId="43" xfId="0" applyFont="1" applyFill="1" applyBorder="1" applyAlignment="1">
      <alignment vertical="center"/>
    </xf>
    <xf numFmtId="0" fontId="11" fillId="0" borderId="33" xfId="0" applyFont="1" applyBorder="1" applyAlignment="1">
      <alignment vertical="top" wrapText="1"/>
    </xf>
    <xf numFmtId="0" fontId="23" fillId="6" borderId="27" xfId="0" applyFont="1" applyFill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0" fontId="11" fillId="0" borderId="27" xfId="0" applyFont="1" applyBorder="1" applyAlignment="1">
      <alignment vertical="top" wrapText="1"/>
    </xf>
    <xf numFmtId="0" fontId="23" fillId="0" borderId="15" xfId="0" applyFont="1" applyBorder="1" applyAlignment="1">
      <alignment horizontal="right" vertical="center"/>
    </xf>
    <xf numFmtId="0" fontId="5" fillId="0" borderId="45" xfId="0" applyFont="1" applyBorder="1" applyAlignment="1">
      <alignment vertical="center" wrapText="1"/>
    </xf>
    <xf numFmtId="4" fontId="6" fillId="0" borderId="45" xfId="2" applyNumberFormat="1" applyFont="1" applyFill="1" applyBorder="1" applyAlignment="1">
      <alignment horizontal="right" vertical="center" wrapText="1"/>
    </xf>
    <xf numFmtId="164" fontId="23" fillId="0" borderId="3" xfId="2" applyNumberFormat="1" applyFont="1" applyFill="1" applyBorder="1" applyAlignment="1">
      <alignment horizontal="right" vertical="center"/>
    </xf>
    <xf numFmtId="0" fontId="23" fillId="6" borderId="46" xfId="0" applyFont="1" applyFill="1" applyBorder="1" applyAlignment="1">
      <alignment vertical="center"/>
    </xf>
    <xf numFmtId="0" fontId="5" fillId="0" borderId="46" xfId="0" applyFont="1" applyBorder="1" applyAlignment="1">
      <alignment vertical="center" wrapText="1"/>
    </xf>
    <xf numFmtId="4" fontId="6" fillId="0" borderId="46" xfId="2" applyNumberFormat="1" applyFont="1" applyFill="1" applyBorder="1" applyAlignment="1">
      <alignment horizontal="right" vertical="center" wrapText="1"/>
    </xf>
    <xf numFmtId="164" fontId="23" fillId="0" borderId="46" xfId="2" applyNumberFormat="1" applyFont="1" applyFill="1" applyBorder="1" applyAlignment="1">
      <alignment horizontal="right" vertical="center"/>
    </xf>
    <xf numFmtId="164" fontId="23" fillId="0" borderId="47" xfId="2" applyNumberFormat="1" applyFont="1" applyFill="1" applyBorder="1" applyAlignment="1">
      <alignment horizontal="right" vertical="center"/>
    </xf>
    <xf numFmtId="0" fontId="23" fillId="6" borderId="48" xfId="0" applyFont="1" applyFill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19" fillId="0" borderId="27" xfId="0" applyFont="1" applyBorder="1" applyAlignment="1">
      <alignment vertical="top" wrapText="1"/>
    </xf>
    <xf numFmtId="49" fontId="5" fillId="2" borderId="25" xfId="0" applyNumberFormat="1" applyFont="1" applyFill="1" applyBorder="1" applyAlignment="1">
      <alignment horizontal="center" vertical="center" wrapText="1"/>
    </xf>
    <xf numFmtId="164" fontId="23" fillId="0" borderId="49" xfId="2" applyNumberFormat="1" applyFont="1" applyFill="1" applyBorder="1" applyAlignment="1">
      <alignment horizontal="right" vertical="center"/>
    </xf>
    <xf numFmtId="0" fontId="23" fillId="6" borderId="50" xfId="0" applyFont="1" applyFill="1" applyBorder="1" applyAlignment="1">
      <alignment vertical="center"/>
    </xf>
    <xf numFmtId="0" fontId="0" fillId="0" borderId="35" xfId="0" applyBorder="1"/>
    <xf numFmtId="0" fontId="5" fillId="0" borderId="24" xfId="0" applyFont="1" applyBorder="1" applyAlignment="1">
      <alignment vertical="center" wrapText="1"/>
    </xf>
    <xf numFmtId="4" fontId="5" fillId="0" borderId="24" xfId="2" applyNumberFormat="1" applyFont="1" applyFill="1" applyBorder="1" applyAlignment="1">
      <alignment horizontal="right" vertical="center" wrapText="1"/>
    </xf>
    <xf numFmtId="0" fontId="6" fillId="0" borderId="33" xfId="0" applyFont="1" applyBorder="1" applyAlignment="1">
      <alignment horizontal="justify" vertical="center" wrapText="1"/>
    </xf>
    <xf numFmtId="4" fontId="6" fillId="0" borderId="24" xfId="2" applyNumberFormat="1" applyFont="1" applyFill="1" applyBorder="1" applyAlignment="1">
      <alignment horizontal="right" vertical="center" wrapText="1"/>
    </xf>
    <xf numFmtId="10" fontId="6" fillId="0" borderId="35" xfId="3" applyNumberFormat="1" applyFont="1" applyFill="1" applyBorder="1" applyAlignment="1">
      <alignment horizontal="center" vertical="center" wrapText="1"/>
    </xf>
    <xf numFmtId="9" fontId="6" fillId="0" borderId="35" xfId="3" applyFont="1" applyFill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4" fontId="5" fillId="0" borderId="42" xfId="2" applyNumberFormat="1" applyFont="1" applyFill="1" applyBorder="1" applyAlignment="1">
      <alignment horizontal="right" vertical="center" wrapText="1"/>
    </xf>
    <xf numFmtId="9" fontId="6" fillId="0" borderId="39" xfId="3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0" fontId="28" fillId="6" borderId="33" xfId="0" applyFont="1" applyFill="1" applyBorder="1" applyAlignment="1">
      <alignment vertical="center"/>
    </xf>
    <xf numFmtId="164" fontId="28" fillId="0" borderId="24" xfId="2" applyNumberFormat="1" applyFont="1" applyFill="1" applyBorder="1" applyAlignment="1">
      <alignment horizontal="right" vertical="center"/>
    </xf>
    <xf numFmtId="0" fontId="29" fillId="0" borderId="35" xfId="0" applyFont="1" applyBorder="1"/>
    <xf numFmtId="0" fontId="26" fillId="0" borderId="33" xfId="0" applyFont="1" applyBorder="1" applyAlignment="1">
      <alignment vertical="center" wrapText="1"/>
    </xf>
    <xf numFmtId="0" fontId="26" fillId="0" borderId="24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4" fontId="26" fillId="0" borderId="24" xfId="2" applyNumberFormat="1" applyFont="1" applyFill="1" applyBorder="1" applyAlignment="1">
      <alignment horizontal="right" vertical="center" wrapText="1"/>
    </xf>
    <xf numFmtId="0" fontId="30" fillId="0" borderId="33" xfId="0" applyFont="1" applyBorder="1" applyAlignment="1">
      <alignment horizontal="justify" vertical="center" wrapText="1"/>
    </xf>
    <xf numFmtId="4" fontId="30" fillId="0" borderId="24" xfId="2" applyNumberFormat="1" applyFont="1" applyFill="1" applyBorder="1" applyAlignment="1">
      <alignment horizontal="right" vertical="center" wrapText="1"/>
    </xf>
    <xf numFmtId="10" fontId="30" fillId="0" borderId="35" xfId="3" applyNumberFormat="1" applyFont="1" applyFill="1" applyBorder="1" applyAlignment="1">
      <alignment horizontal="center" vertical="center" wrapText="1"/>
    </xf>
    <xf numFmtId="0" fontId="30" fillId="0" borderId="33" xfId="0" applyFont="1" applyBorder="1" applyAlignment="1">
      <alignment vertical="center" wrapText="1"/>
    </xf>
    <xf numFmtId="9" fontId="30" fillId="0" borderId="35" xfId="3" applyFont="1" applyFill="1" applyBorder="1" applyAlignment="1">
      <alignment horizontal="center" vertical="center" wrapText="1"/>
    </xf>
    <xf numFmtId="0" fontId="26" fillId="0" borderId="38" xfId="0" applyFont="1" applyBorder="1" applyAlignment="1">
      <alignment vertical="center" wrapText="1"/>
    </xf>
    <xf numFmtId="4" fontId="26" fillId="0" borderId="42" xfId="2" applyNumberFormat="1" applyFont="1" applyFill="1" applyBorder="1" applyAlignment="1">
      <alignment horizontal="right" vertical="center" wrapText="1"/>
    </xf>
    <xf numFmtId="9" fontId="30" fillId="0" borderId="39" xfId="3" applyFont="1" applyFill="1" applyBorder="1" applyAlignment="1">
      <alignment horizontal="center" vertical="center" wrapText="1"/>
    </xf>
    <xf numFmtId="0" fontId="26" fillId="2" borderId="44" xfId="0" applyFont="1" applyFill="1" applyBorder="1" applyAlignment="1">
      <alignment horizontal="center" vertical="center"/>
    </xf>
    <xf numFmtId="49" fontId="26" fillId="2" borderId="30" xfId="0" applyNumberFormat="1" applyFont="1" applyFill="1" applyBorder="1" applyAlignment="1">
      <alignment horizontal="center" vertical="center" wrapText="1"/>
    </xf>
    <xf numFmtId="0" fontId="27" fillId="2" borderId="37" xfId="0" applyFont="1" applyFill="1" applyBorder="1" applyAlignment="1">
      <alignment horizontal="center" vertical="center"/>
    </xf>
    <xf numFmtId="0" fontId="23" fillId="6" borderId="44" xfId="0" applyFont="1" applyFill="1" applyBorder="1" applyAlignment="1">
      <alignment vertical="center"/>
    </xf>
    <xf numFmtId="164" fontId="23" fillId="0" borderId="37" xfId="2" applyNumberFormat="1" applyFont="1" applyFill="1" applyBorder="1" applyAlignment="1">
      <alignment horizontal="right" vertical="center"/>
    </xf>
    <xf numFmtId="0" fontId="2" fillId="0" borderId="33" xfId="0" applyFont="1" applyBorder="1" applyAlignment="1">
      <alignment horizontal="justify" vertical="center" wrapText="1"/>
    </xf>
    <xf numFmtId="4" fontId="6" fillId="0" borderId="35" xfId="0" applyNumberFormat="1" applyFont="1" applyBorder="1" applyAlignment="1">
      <alignment vertical="center" wrapText="1"/>
    </xf>
    <xf numFmtId="4" fontId="6" fillId="5" borderId="35" xfId="0" applyNumberFormat="1" applyFont="1" applyFill="1" applyBorder="1" applyAlignment="1">
      <alignment vertical="center" wrapText="1"/>
    </xf>
    <xf numFmtId="164" fontId="23" fillId="5" borderId="39" xfId="2" applyNumberFormat="1" applyFont="1" applyFill="1" applyBorder="1" applyAlignment="1">
      <alignment horizontal="right" vertical="center"/>
    </xf>
    <xf numFmtId="0" fontId="22" fillId="2" borderId="20" xfId="0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vertical="center"/>
    </xf>
    <xf numFmtId="0" fontId="19" fillId="0" borderId="35" xfId="0" applyFont="1" applyBorder="1" applyAlignment="1">
      <alignment vertical="top" wrapText="1"/>
    </xf>
    <xf numFmtId="0" fontId="23" fillId="0" borderId="38" xfId="0" applyFont="1" applyBorder="1" applyAlignment="1">
      <alignment horizontal="right" vertical="top" wrapText="1"/>
    </xf>
    <xf numFmtId="164" fontId="23" fillId="0" borderId="39" xfId="0" applyNumberFormat="1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22" fillId="2" borderId="7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right" vertical="center" wrapText="1"/>
    </xf>
    <xf numFmtId="4" fontId="11" fillId="0" borderId="16" xfId="0" applyNumberFormat="1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vertical="center" wrapText="1"/>
    </xf>
    <xf numFmtId="4" fontId="11" fillId="0" borderId="9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49" fontId="18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164" fontId="23" fillId="0" borderId="0" xfId="2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22" fillId="7" borderId="16" xfId="0" applyFont="1" applyFill="1" applyBorder="1" applyAlignment="1">
      <alignment horizontal="center" vertical="center"/>
    </xf>
    <xf numFmtId="0" fontId="19" fillId="0" borderId="0" xfId="0" applyFont="1" applyAlignment="1">
      <alignment horizontal="justify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justify" vertical="center" wrapText="1"/>
    </xf>
    <xf numFmtId="0" fontId="10" fillId="2" borderId="23" xfId="0" applyFont="1" applyFill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23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left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22" fillId="2" borderId="16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1</xdr:row>
      <xdr:rowOff>30480</xdr:rowOff>
    </xdr:from>
    <xdr:to>
      <xdr:col>1</xdr:col>
      <xdr:colOff>1402080</xdr:colOff>
      <xdr:row>2</xdr:row>
      <xdr:rowOff>381000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220980"/>
          <a:ext cx="13487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1417320</xdr:colOff>
      <xdr:row>1</xdr:row>
      <xdr:rowOff>22860</xdr:rowOff>
    </xdr:from>
    <xdr:to>
      <xdr:col>3</xdr:col>
      <xdr:colOff>1264920</xdr:colOff>
      <xdr:row>2</xdr:row>
      <xdr:rowOff>388620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2920" y="213360"/>
          <a:ext cx="12954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</xdr:row>
      <xdr:rowOff>85687</xdr:rowOff>
    </xdr:from>
    <xdr:to>
      <xdr:col>4</xdr:col>
      <xdr:colOff>203200</xdr:colOff>
      <xdr:row>27</xdr:row>
      <xdr:rowOff>165100</xdr:rowOff>
    </xdr:to>
    <xdr:grpSp>
      <xdr:nvGrpSpPr>
        <xdr:cNvPr id="5" name="1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 bwMode="auto">
        <a:xfrm>
          <a:off x="0" y="3446107"/>
          <a:ext cx="5857240" cy="2273973"/>
          <a:chOff x="0" y="3862"/>
          <a:chExt cx="8540640" cy="900903"/>
        </a:xfrm>
      </xdr:grpSpPr>
      <xdr:sp macro="" textlink="">
        <xdr:nvSpPr>
          <xdr:cNvPr id="6" name="2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174531" y="710642"/>
            <a:ext cx="4291158" cy="194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963428" y="3862"/>
            <a:ext cx="3890893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0" y="417584"/>
            <a:ext cx="4094320" cy="163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335162" y="421163"/>
            <a:ext cx="4205478" cy="1299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130528" y="10339"/>
            <a:ext cx="3482951" cy="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 flipV="1">
            <a:off x="2371371" y="708302"/>
            <a:ext cx="379789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0</xdr:colOff>
      <xdr:row>21</xdr:row>
      <xdr:rowOff>63500</xdr:rowOff>
    </xdr:from>
    <xdr:to>
      <xdr:col>1</xdr:col>
      <xdr:colOff>2603500</xdr:colOff>
      <xdr:row>21</xdr:row>
      <xdr:rowOff>63500</xdr:rowOff>
    </xdr:to>
    <xdr:cxnSp macro="">
      <xdr:nvCxnSpPr>
        <xdr:cNvPr id="34" name="7 Conector rec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 bwMode="auto">
        <a:xfrm flipV="1">
          <a:off x="177800" y="4470400"/>
          <a:ext cx="260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177800</xdr:colOff>
      <xdr:row>21</xdr:row>
      <xdr:rowOff>50800</xdr:rowOff>
    </xdr:from>
    <xdr:to>
      <xdr:col>4</xdr:col>
      <xdr:colOff>25400</xdr:colOff>
      <xdr:row>21</xdr:row>
      <xdr:rowOff>50800</xdr:rowOff>
    </xdr:to>
    <xdr:cxnSp macro="">
      <xdr:nvCxnSpPr>
        <xdr:cNvPr id="35" name="7 Conector rec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 bwMode="auto">
        <a:xfrm flipV="1">
          <a:off x="3073400" y="4457700"/>
          <a:ext cx="260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38100</xdr:rowOff>
    </xdr:from>
    <xdr:to>
      <xdr:col>1</xdr:col>
      <xdr:colOff>1303020</xdr:colOff>
      <xdr:row>2</xdr:row>
      <xdr:rowOff>327660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228600"/>
          <a:ext cx="127254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1409700</xdr:colOff>
      <xdr:row>1</xdr:row>
      <xdr:rowOff>45720</xdr:rowOff>
    </xdr:from>
    <xdr:to>
      <xdr:col>3</xdr:col>
      <xdr:colOff>1264920</xdr:colOff>
      <xdr:row>2</xdr:row>
      <xdr:rowOff>304800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23622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4</xdr:col>
      <xdr:colOff>381000</xdr:colOff>
      <xdr:row>26</xdr:row>
      <xdr:rowOff>79413</xdr:rowOff>
    </xdr:to>
    <xdr:grpSp>
      <xdr:nvGrpSpPr>
        <xdr:cNvPr id="25" name="1 Grup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/>
      </xdr:nvGrpSpPr>
      <xdr:grpSpPr bwMode="auto">
        <a:xfrm>
          <a:off x="182880" y="3032760"/>
          <a:ext cx="5852160" cy="2273973"/>
          <a:chOff x="0" y="3862"/>
          <a:chExt cx="8540640" cy="900903"/>
        </a:xfrm>
      </xdr:grpSpPr>
      <xdr:sp macro="" textlink="">
        <xdr:nvSpPr>
          <xdr:cNvPr id="26" name="2 CuadroTexto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/>
        </xdr:nvSpPr>
        <xdr:spPr>
          <a:xfrm>
            <a:off x="2174531" y="710642"/>
            <a:ext cx="4291158" cy="194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7" name="3 CuadroTexto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1963428" y="3862"/>
            <a:ext cx="3890893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8" name="4 CuadroTexto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0" y="417584"/>
            <a:ext cx="4094320" cy="163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9" name="5 CuadroTexto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/>
        </xdr:nvSpPr>
        <xdr:spPr>
          <a:xfrm>
            <a:off x="4335162" y="421163"/>
            <a:ext cx="4205478" cy="1299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30" name="6 Conector recto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CxnSpPr/>
        </xdr:nvCxnSpPr>
        <xdr:spPr>
          <a:xfrm>
            <a:off x="2130528" y="10339"/>
            <a:ext cx="3482951" cy="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7 Conector recto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CxnSpPr/>
        </xdr:nvCxnSpPr>
        <xdr:spPr>
          <a:xfrm flipV="1">
            <a:off x="2371371" y="708302"/>
            <a:ext cx="379789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152400</xdr:colOff>
      <xdr:row>19</xdr:row>
      <xdr:rowOff>139700</xdr:rowOff>
    </xdr:from>
    <xdr:to>
      <xdr:col>1</xdr:col>
      <xdr:colOff>2540000</xdr:colOff>
      <xdr:row>19</xdr:row>
      <xdr:rowOff>139702</xdr:rowOff>
    </xdr:to>
    <xdr:cxnSp macro="">
      <xdr:nvCxnSpPr>
        <xdr:cNvPr id="33" name="6 Conector recto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 bwMode="auto">
        <a:xfrm>
          <a:off x="330200" y="4051300"/>
          <a:ext cx="23876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444500</xdr:colOff>
      <xdr:row>19</xdr:row>
      <xdr:rowOff>114300</xdr:rowOff>
    </xdr:from>
    <xdr:to>
      <xdr:col>4</xdr:col>
      <xdr:colOff>76200</xdr:colOff>
      <xdr:row>19</xdr:row>
      <xdr:rowOff>114302</xdr:rowOff>
    </xdr:to>
    <xdr:cxnSp macro="">
      <xdr:nvCxnSpPr>
        <xdr:cNvPr id="34" name="6 Conector rec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 bwMode="auto">
        <a:xfrm>
          <a:off x="3340100" y="4025900"/>
          <a:ext cx="23876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</xdr:colOff>
      <xdr:row>1</xdr:row>
      <xdr:rowOff>38100</xdr:rowOff>
    </xdr:from>
    <xdr:to>
      <xdr:col>3</xdr:col>
      <xdr:colOff>838200</xdr:colOff>
      <xdr:row>4</xdr:row>
      <xdr:rowOff>137160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37160"/>
          <a:ext cx="1295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1226820</xdr:colOff>
      <xdr:row>1</xdr:row>
      <xdr:rowOff>45720</xdr:rowOff>
    </xdr:from>
    <xdr:to>
      <xdr:col>5</xdr:col>
      <xdr:colOff>1264920</xdr:colOff>
      <xdr:row>4</xdr:row>
      <xdr:rowOff>129540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0920" y="147320"/>
          <a:ext cx="13335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66</xdr:row>
      <xdr:rowOff>0</xdr:rowOff>
    </xdr:from>
    <xdr:to>
      <xdr:col>5</xdr:col>
      <xdr:colOff>1142999</xdr:colOff>
      <xdr:row>76</xdr:row>
      <xdr:rowOff>76200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 bwMode="auto">
        <a:xfrm>
          <a:off x="76200" y="13205460"/>
          <a:ext cx="5951219" cy="1905000"/>
          <a:chOff x="0" y="0"/>
          <a:chExt cx="7818112" cy="861267"/>
        </a:xfrm>
      </xdr:grpSpPr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1891147" y="710642"/>
            <a:ext cx="3793239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4417484" y="374632"/>
            <a:ext cx="3400628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30480</xdr:rowOff>
    </xdr:from>
    <xdr:to>
      <xdr:col>3</xdr:col>
      <xdr:colOff>861060</xdr:colOff>
      <xdr:row>4</xdr:row>
      <xdr:rowOff>114300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9540"/>
          <a:ext cx="13411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1203960</xdr:colOff>
      <xdr:row>1</xdr:row>
      <xdr:rowOff>68580</xdr:rowOff>
    </xdr:from>
    <xdr:to>
      <xdr:col>5</xdr:col>
      <xdr:colOff>1264920</xdr:colOff>
      <xdr:row>4</xdr:row>
      <xdr:rowOff>68580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2980" y="167640"/>
          <a:ext cx="13563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66</xdr:row>
      <xdr:rowOff>152400</xdr:rowOff>
    </xdr:from>
    <xdr:to>
      <xdr:col>5</xdr:col>
      <xdr:colOff>1231900</xdr:colOff>
      <xdr:row>79</xdr:row>
      <xdr:rowOff>12700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 bwMode="auto">
        <a:xfrm>
          <a:off x="76201" y="13357860"/>
          <a:ext cx="6040119" cy="2237740"/>
          <a:chOff x="0" y="0"/>
          <a:chExt cx="7818112" cy="861267"/>
        </a:xfrm>
      </xdr:grpSpPr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1731067" y="710642"/>
            <a:ext cx="4116092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>
          <a:xfrm>
            <a:off x="4401794" y="374632"/>
            <a:ext cx="3416318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11</xdr:row>
      <xdr:rowOff>30480</xdr:rowOff>
    </xdr:from>
    <xdr:to>
      <xdr:col>1</xdr:col>
      <xdr:colOff>853440</xdr:colOff>
      <xdr:row>12</xdr:row>
      <xdr:rowOff>129540</xdr:rowOff>
    </xdr:to>
    <xdr:pic>
      <xdr:nvPicPr>
        <xdr:cNvPr id="4" name="10 Imagen">
          <a:extLst>
            <a:ext uri="{FF2B5EF4-FFF2-40B4-BE49-F238E27FC236}">
              <a16:creationId xmlns:a16="http://schemas.microsoft.com/office/drawing/2014/main" id="{991E7ACB-0C51-4328-B910-B8D649E65D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2880360"/>
          <a:ext cx="80010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670560</xdr:colOff>
      <xdr:row>11</xdr:row>
      <xdr:rowOff>22860</xdr:rowOff>
    </xdr:from>
    <xdr:to>
      <xdr:col>4</xdr:col>
      <xdr:colOff>139700</xdr:colOff>
      <xdr:row>12</xdr:row>
      <xdr:rowOff>121920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B1C2A97-AC5D-4BFE-AEE5-1187C7BE99E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860" y="2872740"/>
          <a:ext cx="6248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608</xdr:row>
      <xdr:rowOff>165100</xdr:rowOff>
    </xdr:from>
    <xdr:to>
      <xdr:col>6</xdr:col>
      <xdr:colOff>387350</xdr:colOff>
      <xdr:row>618</xdr:row>
      <xdr:rowOff>158750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600FC2F7-875D-4388-883A-FA80883F4661}"/>
            </a:ext>
          </a:extLst>
        </xdr:cNvPr>
        <xdr:cNvGrpSpPr/>
      </xdr:nvGrpSpPr>
      <xdr:grpSpPr bwMode="auto">
        <a:xfrm>
          <a:off x="0" y="130063240"/>
          <a:ext cx="8335010" cy="1822450"/>
          <a:chOff x="0" y="0"/>
          <a:chExt cx="7818112" cy="861267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E1A3EFE-7FCA-ECF4-4BE7-D2B4C287F758}"/>
              </a:ext>
            </a:extLst>
          </xdr:cNvPr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08D528D4-073A-AE63-21BE-EEF6D2FAEFB4}"/>
              </a:ext>
            </a:extLst>
          </xdr:cNvPr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BEE4E259-4695-51C1-57B5-51736B5C1C6A}"/>
              </a:ext>
            </a:extLst>
          </xdr:cNvPr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C5884922-8FB8-8BC5-E13D-7B882BC9D4C5}"/>
              </a:ext>
            </a:extLst>
          </xdr:cNvPr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1983E7D8-65B7-3B10-5117-52827B3E2D6B}"/>
              </a:ext>
            </a:extLst>
          </xdr:cNvPr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5820E069-CB95-17BC-DDA5-2722D84B2154}"/>
              </a:ext>
            </a:extLst>
          </xdr:cNvPr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2B686678-EB7C-4946-CBE0-5CA457D9BE2D}"/>
              </a:ext>
            </a:extLst>
          </xdr:cNvPr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152B71E5-55CE-EA8B-0A09-D3CD31C77302}"/>
              </a:ext>
            </a:extLst>
          </xdr:cNvPr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70"/>
  <sheetViews>
    <sheetView showGridLines="0" zoomScaleNormal="100" workbookViewId="0">
      <selection activeCell="C5" sqref="C5:D12"/>
    </sheetView>
  </sheetViews>
  <sheetFormatPr baseColWidth="10" defaultColWidth="11.5546875" defaultRowHeight="14.4" x14ac:dyDescent="0.3"/>
  <cols>
    <col min="1" max="1" width="2.6640625" style="2" customWidth="1"/>
    <col min="2" max="2" width="39.5546875" style="2" customWidth="1"/>
    <col min="3" max="3" width="21.109375" style="2" customWidth="1"/>
    <col min="4" max="4" width="19.109375" style="2" customWidth="1"/>
    <col min="5" max="16384" width="11.5546875" style="2"/>
  </cols>
  <sheetData>
    <row r="1" spans="2:5" ht="15" thickBot="1" x14ac:dyDescent="0.35">
      <c r="E1" s="3" t="s">
        <v>131</v>
      </c>
    </row>
    <row r="2" spans="2:5" x14ac:dyDescent="0.3">
      <c r="B2" s="201" t="s">
        <v>147</v>
      </c>
      <c r="C2" s="202"/>
      <c r="D2" s="203"/>
    </row>
    <row r="3" spans="2:5" ht="33.6" customHeight="1" thickBot="1" x14ac:dyDescent="0.35">
      <c r="B3" s="204" t="s">
        <v>9</v>
      </c>
      <c r="C3" s="205"/>
      <c r="D3" s="206"/>
    </row>
    <row r="4" spans="2:5" ht="30" customHeight="1" thickBot="1" x14ac:dyDescent="0.35">
      <c r="B4" s="59" t="s">
        <v>110</v>
      </c>
      <c r="C4" s="60" t="s">
        <v>126</v>
      </c>
      <c r="D4" s="61" t="s">
        <v>127</v>
      </c>
    </row>
    <row r="5" spans="2:5" ht="15" thickBot="1" x14ac:dyDescent="0.35">
      <c r="B5" s="7" t="s">
        <v>8</v>
      </c>
      <c r="C5" s="8">
        <f>108354.21-67.45</f>
        <v>108286.76000000001</v>
      </c>
      <c r="D5" s="9">
        <v>81444.08</v>
      </c>
    </row>
    <row r="6" spans="2:5" ht="15" thickBot="1" x14ac:dyDescent="0.35">
      <c r="B6" s="4" t="s">
        <v>104</v>
      </c>
      <c r="C6" s="5">
        <f>-381842.95+2700</f>
        <v>-379142.95</v>
      </c>
      <c r="D6" s="6">
        <v>224369.89</v>
      </c>
    </row>
    <row r="7" spans="2:5" ht="15" thickBot="1" x14ac:dyDescent="0.35">
      <c r="B7" s="7" t="s">
        <v>105</v>
      </c>
      <c r="C7" s="8">
        <v>0</v>
      </c>
      <c r="D7" s="9">
        <v>0</v>
      </c>
    </row>
    <row r="8" spans="2:5" ht="15" thickBot="1" x14ac:dyDescent="0.35">
      <c r="B8" s="4" t="s">
        <v>106</v>
      </c>
      <c r="C8" s="5">
        <v>-13362.77</v>
      </c>
      <c r="D8" s="6">
        <v>-12722.37</v>
      </c>
    </row>
    <row r="9" spans="2:5" ht="15" thickBot="1" x14ac:dyDescent="0.35">
      <c r="B9" s="7" t="s">
        <v>107</v>
      </c>
      <c r="C9" s="8">
        <v>0</v>
      </c>
      <c r="D9" s="9">
        <v>0</v>
      </c>
    </row>
    <row r="10" spans="2:5" ht="23.4" thickBot="1" x14ac:dyDescent="0.35">
      <c r="B10" s="58" t="s">
        <v>108</v>
      </c>
      <c r="C10" s="42">
        <v>0</v>
      </c>
      <c r="D10" s="43">
        <v>0</v>
      </c>
    </row>
    <row r="11" spans="2:5" ht="15" thickBot="1" x14ac:dyDescent="0.35">
      <c r="B11" s="4" t="s">
        <v>109</v>
      </c>
      <c r="C11" s="8">
        <v>0</v>
      </c>
      <c r="D11" s="9">
        <v>0</v>
      </c>
    </row>
    <row r="12" spans="2:5" ht="15" thickBot="1" x14ac:dyDescent="0.35">
      <c r="B12" s="44" t="s">
        <v>0</v>
      </c>
      <c r="C12" s="10">
        <f>SUM(C5:C11)</f>
        <v>-284218.96000000002</v>
      </c>
      <c r="D12" s="11">
        <f>SUM(D5:D11)</f>
        <v>293091.60000000003</v>
      </c>
    </row>
    <row r="770" spans="8:8" x14ac:dyDescent="0.3">
      <c r="H770" s="2" t="s">
        <v>7</v>
      </c>
    </row>
  </sheetData>
  <mergeCells count="2">
    <mergeCell ref="B2:D2"/>
    <mergeCell ref="B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770"/>
  <sheetViews>
    <sheetView showGridLines="0" zoomScaleNormal="100" workbookViewId="0">
      <selection activeCell="C5" sqref="C5:D12"/>
    </sheetView>
  </sheetViews>
  <sheetFormatPr baseColWidth="10" defaultColWidth="11.5546875" defaultRowHeight="14.4" x14ac:dyDescent="0.3"/>
  <cols>
    <col min="1" max="1" width="2.6640625" style="2" customWidth="1"/>
    <col min="2" max="2" width="39.5546875" style="2" customWidth="1"/>
    <col min="3" max="3" width="21.109375" style="2" customWidth="1"/>
    <col min="4" max="4" width="19.109375" style="2" customWidth="1"/>
    <col min="5" max="16384" width="11.5546875" style="2"/>
  </cols>
  <sheetData>
    <row r="1" spans="2:5" ht="15" thickBot="1" x14ac:dyDescent="0.35">
      <c r="E1" s="3" t="s">
        <v>132</v>
      </c>
    </row>
    <row r="2" spans="2:5" x14ac:dyDescent="0.3">
      <c r="B2" s="201" t="s">
        <v>147</v>
      </c>
      <c r="C2" s="202"/>
      <c r="D2" s="203"/>
    </row>
    <row r="3" spans="2:5" ht="27.6" customHeight="1" thickBot="1" x14ac:dyDescent="0.35">
      <c r="B3" s="204" t="s">
        <v>9</v>
      </c>
      <c r="C3" s="205"/>
      <c r="D3" s="206"/>
    </row>
    <row r="4" spans="2:5" ht="24.6" thickBot="1" x14ac:dyDescent="0.35">
      <c r="B4" s="59" t="s">
        <v>110</v>
      </c>
      <c r="C4" s="60" t="s">
        <v>128</v>
      </c>
      <c r="D4" s="61" t="s">
        <v>125</v>
      </c>
    </row>
    <row r="5" spans="2:5" ht="15" thickBot="1" x14ac:dyDescent="0.35">
      <c r="B5" s="7" t="s">
        <v>8</v>
      </c>
      <c r="C5" s="8">
        <v>108286.76000000001</v>
      </c>
      <c r="D5" s="9">
        <v>81444.08</v>
      </c>
    </row>
    <row r="6" spans="2:5" ht="15" thickBot="1" x14ac:dyDescent="0.35">
      <c r="B6" s="4" t="s">
        <v>104</v>
      </c>
      <c r="C6" s="5">
        <v>-379142.95</v>
      </c>
      <c r="D6" s="6">
        <f>221669.89+2700</f>
        <v>224369.89</v>
      </c>
    </row>
    <row r="7" spans="2:5" ht="15" thickBot="1" x14ac:dyDescent="0.35">
      <c r="B7" s="7" t="s">
        <v>105</v>
      </c>
      <c r="C7" s="8">
        <v>0</v>
      </c>
      <c r="D7" s="9">
        <v>0</v>
      </c>
    </row>
    <row r="8" spans="2:5" ht="15" thickBot="1" x14ac:dyDescent="0.35">
      <c r="B8" s="4" t="s">
        <v>106</v>
      </c>
      <c r="C8" s="5">
        <v>-13362.77</v>
      </c>
      <c r="D8" s="6">
        <v>-12722.37</v>
      </c>
    </row>
    <row r="9" spans="2:5" ht="15" thickBot="1" x14ac:dyDescent="0.35">
      <c r="B9" s="7" t="s">
        <v>107</v>
      </c>
      <c r="C9" s="8">
        <v>0</v>
      </c>
      <c r="D9" s="9">
        <v>0</v>
      </c>
    </row>
    <row r="10" spans="2:5" ht="23.4" thickBot="1" x14ac:dyDescent="0.35">
      <c r="B10" s="58" t="s">
        <v>108</v>
      </c>
      <c r="C10" s="42">
        <v>0</v>
      </c>
      <c r="D10" s="43">
        <v>0</v>
      </c>
    </row>
    <row r="11" spans="2:5" ht="15" thickBot="1" x14ac:dyDescent="0.35">
      <c r="B11" s="4" t="s">
        <v>109</v>
      </c>
      <c r="C11" s="8">
        <v>0</v>
      </c>
      <c r="D11" s="9">
        <v>0</v>
      </c>
    </row>
    <row r="12" spans="2:5" ht="15" thickBot="1" x14ac:dyDescent="0.35">
      <c r="B12" s="44" t="s">
        <v>0</v>
      </c>
      <c r="C12" s="10">
        <f>SUM(C5:C11)</f>
        <v>-284218.96000000002</v>
      </c>
      <c r="D12" s="11">
        <f>SUM(D5:D11)</f>
        <v>293091.60000000003</v>
      </c>
    </row>
    <row r="770" spans="8:8" x14ac:dyDescent="0.3">
      <c r="H770" s="2" t="s">
        <v>7</v>
      </c>
    </row>
  </sheetData>
  <mergeCells count="2">
    <mergeCell ref="B2:D2"/>
    <mergeCell ref="B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5"/>
  <sheetViews>
    <sheetView showGridLines="0" topLeftCell="A61" zoomScaleNormal="100" workbookViewId="0">
      <selection activeCell="F27" sqref="E27:F61"/>
    </sheetView>
  </sheetViews>
  <sheetFormatPr baseColWidth="10" defaultRowHeight="14.4" x14ac:dyDescent="0.3"/>
  <cols>
    <col min="1" max="1" width="0.109375" customWidth="1"/>
    <col min="2" max="2" width="1" customWidth="1"/>
    <col min="3" max="3" width="7.5546875" customWidth="1"/>
    <col min="4" max="4" width="43.6640625" customWidth="1"/>
    <col min="5" max="6" width="18.88671875" style="12" customWidth="1"/>
  </cols>
  <sheetData>
    <row r="1" spans="3:6" ht="7.95" customHeight="1" thickBot="1" x14ac:dyDescent="0.35"/>
    <row r="2" spans="3:6" x14ac:dyDescent="0.3">
      <c r="C2" s="228" t="s">
        <v>147</v>
      </c>
      <c r="D2" s="229"/>
      <c r="E2" s="229"/>
      <c r="F2" s="230"/>
    </row>
    <row r="3" spans="3:6" x14ac:dyDescent="0.3">
      <c r="C3" s="231" t="s">
        <v>1</v>
      </c>
      <c r="D3" s="232"/>
      <c r="E3" s="232"/>
      <c r="F3" s="233"/>
    </row>
    <row r="4" spans="3:6" x14ac:dyDescent="0.3">
      <c r="C4" s="231" t="s">
        <v>129</v>
      </c>
      <c r="D4" s="232"/>
      <c r="E4" s="232"/>
      <c r="F4" s="233"/>
    </row>
    <row r="5" spans="3:6" ht="15" thickBot="1" x14ac:dyDescent="0.35">
      <c r="C5" s="234" t="s">
        <v>2</v>
      </c>
      <c r="D5" s="235"/>
      <c r="E5" s="235"/>
      <c r="F5" s="236"/>
    </row>
    <row r="6" spans="3:6" ht="15" thickBot="1" x14ac:dyDescent="0.35">
      <c r="C6" s="210" t="s">
        <v>10</v>
      </c>
      <c r="D6" s="211"/>
      <c r="E6" s="13"/>
      <c r="F6" s="14">
        <v>40954937.020000003</v>
      </c>
    </row>
    <row r="7" spans="3:6" ht="15" thickBot="1" x14ac:dyDescent="0.35">
      <c r="C7" s="207"/>
      <c r="D7" s="207"/>
      <c r="E7" s="15"/>
      <c r="F7" s="15"/>
    </row>
    <row r="8" spans="3:6" ht="15" thickBot="1" x14ac:dyDescent="0.35">
      <c r="C8" s="208" t="s">
        <v>11</v>
      </c>
      <c r="D8" s="209"/>
      <c r="E8" s="16"/>
      <c r="F8" s="17">
        <v>0</v>
      </c>
    </row>
    <row r="9" spans="3:6" ht="15" thickBot="1" x14ac:dyDescent="0.35">
      <c r="C9" s="26">
        <v>2.1</v>
      </c>
      <c r="D9" s="1" t="s">
        <v>12</v>
      </c>
      <c r="E9" s="16">
        <v>0</v>
      </c>
      <c r="F9" s="18"/>
    </row>
    <row r="10" spans="3:6" ht="15" thickBot="1" x14ac:dyDescent="0.35">
      <c r="C10" s="26">
        <v>2.2000000000000002</v>
      </c>
      <c r="D10" s="1" t="s">
        <v>13</v>
      </c>
      <c r="E10" s="16">
        <v>0</v>
      </c>
      <c r="F10" s="18"/>
    </row>
    <row r="11" spans="3:6" ht="23.4" thickBot="1" x14ac:dyDescent="0.35">
      <c r="C11" s="26">
        <v>2.2999999999999998</v>
      </c>
      <c r="D11" s="1" t="s">
        <v>14</v>
      </c>
      <c r="E11" s="16">
        <v>0</v>
      </c>
      <c r="F11" s="18"/>
    </row>
    <row r="12" spans="3:6" ht="15" thickBot="1" x14ac:dyDescent="0.35">
      <c r="C12" s="26">
        <v>2.4</v>
      </c>
      <c r="D12" s="1" t="s">
        <v>15</v>
      </c>
      <c r="E12" s="16">
        <v>0</v>
      </c>
      <c r="F12" s="18"/>
    </row>
    <row r="13" spans="3:6" ht="15" thickBot="1" x14ac:dyDescent="0.35">
      <c r="C13" s="26">
        <v>2.5</v>
      </c>
      <c r="D13" s="1" t="s">
        <v>16</v>
      </c>
      <c r="E13" s="16">
        <v>0</v>
      </c>
      <c r="F13" s="18"/>
    </row>
    <row r="14" spans="3:6" ht="15" customHeight="1" thickBot="1" x14ac:dyDescent="0.35">
      <c r="C14" s="27">
        <v>2.6</v>
      </c>
      <c r="D14" s="24" t="s">
        <v>17</v>
      </c>
      <c r="E14" s="16">
        <v>0</v>
      </c>
      <c r="F14" s="18"/>
    </row>
    <row r="15" spans="3:6" ht="15" thickBot="1" x14ac:dyDescent="0.35">
      <c r="C15" s="207"/>
      <c r="D15" s="207"/>
      <c r="E15" s="15"/>
      <c r="F15" s="15"/>
    </row>
    <row r="16" spans="3:6" ht="15" thickBot="1" x14ac:dyDescent="0.35">
      <c r="C16" s="208" t="s">
        <v>18</v>
      </c>
      <c r="D16" s="209"/>
      <c r="E16" s="16"/>
      <c r="F16" s="17">
        <v>0</v>
      </c>
    </row>
    <row r="17" spans="1:6" ht="15" thickBot="1" x14ac:dyDescent="0.35">
      <c r="C17" s="26" t="s">
        <v>63</v>
      </c>
      <c r="D17" s="1" t="s">
        <v>19</v>
      </c>
      <c r="E17" s="16">
        <v>0</v>
      </c>
      <c r="F17" s="18"/>
    </row>
    <row r="18" spans="1:6" ht="15" thickBot="1" x14ac:dyDescent="0.35">
      <c r="C18" s="26">
        <v>3.2</v>
      </c>
      <c r="D18" s="1" t="s">
        <v>20</v>
      </c>
      <c r="E18" s="16">
        <v>0</v>
      </c>
      <c r="F18" s="18"/>
    </row>
    <row r="19" spans="1:6" ht="15" thickBot="1" x14ac:dyDescent="0.35">
      <c r="C19" s="26">
        <v>3.3</v>
      </c>
      <c r="D19" s="1" t="s">
        <v>21</v>
      </c>
      <c r="E19" s="16">
        <v>0</v>
      </c>
      <c r="F19" s="18"/>
    </row>
    <row r="20" spans="1:6" ht="15" thickBot="1" x14ac:dyDescent="0.35">
      <c r="C20" s="207"/>
      <c r="D20" s="207"/>
      <c r="E20" s="18"/>
      <c r="F20" s="15"/>
    </row>
    <row r="21" spans="1:6" ht="15" thickBot="1" x14ac:dyDescent="0.35">
      <c r="C21" s="210" t="s">
        <v>22</v>
      </c>
      <c r="D21" s="211"/>
      <c r="E21" s="13"/>
      <c r="F21" s="14">
        <v>40954937.020000003</v>
      </c>
    </row>
    <row r="22" spans="1:6" ht="15" thickBot="1" x14ac:dyDescent="0.35"/>
    <row r="23" spans="1:6" x14ac:dyDescent="0.3">
      <c r="C23" s="214" t="s">
        <v>147</v>
      </c>
      <c r="D23" s="215"/>
      <c r="E23" s="215"/>
      <c r="F23" s="216"/>
    </row>
    <row r="24" spans="1:6" x14ac:dyDescent="0.3">
      <c r="C24" s="217" t="s">
        <v>3</v>
      </c>
      <c r="D24" s="218"/>
      <c r="E24" s="218"/>
      <c r="F24" s="219"/>
    </row>
    <row r="25" spans="1:6" ht="15" customHeight="1" x14ac:dyDescent="0.3">
      <c r="C25" s="220" t="s">
        <v>129</v>
      </c>
      <c r="D25" s="221"/>
      <c r="E25" s="221"/>
      <c r="F25" s="222"/>
    </row>
    <row r="26" spans="1:6" ht="15" customHeight="1" thickBot="1" x14ac:dyDescent="0.35">
      <c r="C26" s="223" t="s">
        <v>2</v>
      </c>
      <c r="D26" s="224"/>
      <c r="E26" s="224"/>
      <c r="F26" s="225"/>
    </row>
    <row r="27" spans="1:6" ht="15" thickBot="1" x14ac:dyDescent="0.35">
      <c r="C27" s="226" t="s">
        <v>23</v>
      </c>
      <c r="D27" s="227"/>
      <c r="E27" s="19"/>
      <c r="F27" s="14">
        <v>46688198.090000004</v>
      </c>
    </row>
    <row r="28" spans="1:6" ht="15" thickBot="1" x14ac:dyDescent="0.35">
      <c r="A28" s="23" t="s">
        <v>133</v>
      </c>
      <c r="B28" s="22"/>
      <c r="C28" s="207"/>
      <c r="D28" s="207"/>
      <c r="E28" s="15"/>
      <c r="F28" s="15"/>
    </row>
    <row r="29" spans="1:6" ht="15" thickBot="1" x14ac:dyDescent="0.35">
      <c r="C29" s="208" t="s">
        <v>24</v>
      </c>
      <c r="D29" s="209"/>
      <c r="E29" s="16"/>
      <c r="F29" s="17">
        <v>6255013.6100000003</v>
      </c>
    </row>
    <row r="30" spans="1:6" ht="23.4" thickBot="1" x14ac:dyDescent="0.35">
      <c r="C30" s="26">
        <v>2.1</v>
      </c>
      <c r="D30" s="1" t="s">
        <v>25</v>
      </c>
      <c r="E30" s="16">
        <v>0</v>
      </c>
      <c r="F30" s="25"/>
    </row>
    <row r="31" spans="1:6" ht="15" thickBot="1" x14ac:dyDescent="0.35">
      <c r="C31" s="26">
        <v>2.2000000000000002</v>
      </c>
      <c r="D31" s="1" t="s">
        <v>26</v>
      </c>
      <c r="E31" s="16">
        <v>0</v>
      </c>
      <c r="F31" s="25"/>
    </row>
    <row r="32" spans="1:6" ht="15" thickBot="1" x14ac:dyDescent="0.35">
      <c r="C32" s="26">
        <v>2.2999999999999998</v>
      </c>
      <c r="D32" s="1" t="s">
        <v>27</v>
      </c>
      <c r="E32" s="16">
        <v>8800</v>
      </c>
      <c r="F32" s="20"/>
    </row>
    <row r="33" spans="3:6" ht="15" thickBot="1" x14ac:dyDescent="0.35">
      <c r="C33" s="26">
        <v>2.4</v>
      </c>
      <c r="D33" s="1" t="s">
        <v>28</v>
      </c>
      <c r="E33" s="16">
        <v>0</v>
      </c>
      <c r="F33" s="20"/>
    </row>
    <row r="34" spans="3:6" ht="15" thickBot="1" x14ac:dyDescent="0.35">
      <c r="C34" s="26">
        <v>2.5</v>
      </c>
      <c r="D34" s="1" t="s">
        <v>29</v>
      </c>
      <c r="E34" s="16">
        <v>0</v>
      </c>
      <c r="F34" s="20"/>
    </row>
    <row r="35" spans="3:6" ht="15" thickBot="1" x14ac:dyDescent="0.35">
      <c r="C35" s="26">
        <v>2.6</v>
      </c>
      <c r="D35" s="1" t="s">
        <v>30</v>
      </c>
      <c r="E35" s="16">
        <v>0</v>
      </c>
      <c r="F35" s="20"/>
    </row>
    <row r="36" spans="3:6" ht="15" thickBot="1" x14ac:dyDescent="0.35">
      <c r="C36" s="26">
        <v>2.7</v>
      </c>
      <c r="D36" s="1" t="s">
        <v>31</v>
      </c>
      <c r="E36" s="16">
        <v>0</v>
      </c>
      <c r="F36" s="20"/>
    </row>
    <row r="37" spans="3:6" ht="15" thickBot="1" x14ac:dyDescent="0.35">
      <c r="C37" s="26">
        <v>2.8</v>
      </c>
      <c r="D37" s="1" t="s">
        <v>32</v>
      </c>
      <c r="E37" s="16">
        <v>0</v>
      </c>
      <c r="F37" s="20"/>
    </row>
    <row r="38" spans="3:6" ht="15" thickBot="1" x14ac:dyDescent="0.35">
      <c r="C38" s="26">
        <v>2.9</v>
      </c>
      <c r="D38" s="1" t="s">
        <v>33</v>
      </c>
      <c r="E38" s="16">
        <v>0</v>
      </c>
      <c r="F38" s="20"/>
    </row>
    <row r="39" spans="3:6" ht="15" thickBot="1" x14ac:dyDescent="0.35">
      <c r="C39" s="26" t="s">
        <v>35</v>
      </c>
      <c r="D39" s="1" t="s">
        <v>34</v>
      </c>
      <c r="E39" s="16">
        <v>0</v>
      </c>
      <c r="F39" s="20"/>
    </row>
    <row r="40" spans="3:6" ht="15" thickBot="1" x14ac:dyDescent="0.35">
      <c r="C40" s="26" t="s">
        <v>36</v>
      </c>
      <c r="D40" s="1" t="s">
        <v>37</v>
      </c>
      <c r="E40" s="16">
        <v>0</v>
      </c>
      <c r="F40" s="20"/>
    </row>
    <row r="41" spans="3:6" ht="15" thickBot="1" x14ac:dyDescent="0.35">
      <c r="C41" s="26" t="s">
        <v>38</v>
      </c>
      <c r="D41" s="1" t="s">
        <v>39</v>
      </c>
      <c r="E41" s="16">
        <v>2682150.9</v>
      </c>
      <c r="F41" s="20"/>
    </row>
    <row r="42" spans="3:6" ht="15" thickBot="1" x14ac:dyDescent="0.35">
      <c r="C42" s="26" t="s">
        <v>40</v>
      </c>
      <c r="D42" s="1" t="s">
        <v>41</v>
      </c>
      <c r="E42" s="16">
        <v>894930.37</v>
      </c>
      <c r="F42" s="20"/>
    </row>
    <row r="43" spans="3:6" ht="15" thickBot="1" x14ac:dyDescent="0.35">
      <c r="C43" s="26" t="s">
        <v>42</v>
      </c>
      <c r="D43" s="1" t="s">
        <v>43</v>
      </c>
      <c r="E43" s="16">
        <v>0</v>
      </c>
      <c r="F43" s="20"/>
    </row>
    <row r="44" spans="3:6" ht="15" thickBot="1" x14ac:dyDescent="0.35">
      <c r="C44" s="26" t="s">
        <v>44</v>
      </c>
      <c r="D44" s="1" t="s">
        <v>45</v>
      </c>
      <c r="E44" s="16">
        <v>0</v>
      </c>
      <c r="F44" s="20"/>
    </row>
    <row r="45" spans="3:6" ht="15" thickBot="1" x14ac:dyDescent="0.35">
      <c r="C45" s="26" t="s">
        <v>46</v>
      </c>
      <c r="D45" s="1" t="s">
        <v>48</v>
      </c>
      <c r="E45" s="16">
        <v>0</v>
      </c>
      <c r="F45" s="20"/>
    </row>
    <row r="46" spans="3:6" ht="15" thickBot="1" x14ac:dyDescent="0.35">
      <c r="C46" s="26" t="s">
        <v>49</v>
      </c>
      <c r="D46" s="1" t="s">
        <v>47</v>
      </c>
      <c r="E46" s="16">
        <v>0</v>
      </c>
      <c r="F46" s="20"/>
    </row>
    <row r="47" spans="3:6" ht="27.6" customHeight="1" thickBot="1" x14ac:dyDescent="0.35">
      <c r="C47" s="26" t="s">
        <v>50</v>
      </c>
      <c r="D47" s="1" t="s">
        <v>51</v>
      </c>
      <c r="E47" s="16">
        <v>0</v>
      </c>
      <c r="F47" s="20"/>
    </row>
    <row r="48" spans="3:6" ht="15" thickBot="1" x14ac:dyDescent="0.35">
      <c r="C48" s="26" t="s">
        <v>53</v>
      </c>
      <c r="D48" s="1" t="s">
        <v>52</v>
      </c>
      <c r="E48" s="16">
        <v>2669132.34</v>
      </c>
      <c r="F48" s="20"/>
    </row>
    <row r="49" spans="3:6" ht="15" thickBot="1" x14ac:dyDescent="0.35">
      <c r="C49" s="26" t="s">
        <v>54</v>
      </c>
      <c r="D49" s="1" t="s">
        <v>55</v>
      </c>
      <c r="E49" s="16">
        <v>0</v>
      </c>
      <c r="F49" s="20"/>
    </row>
    <row r="50" spans="3:6" ht="15" thickBot="1" x14ac:dyDescent="0.35">
      <c r="C50" s="27">
        <v>2.21</v>
      </c>
      <c r="D50" s="24" t="s">
        <v>4</v>
      </c>
      <c r="E50" s="16">
        <v>0</v>
      </c>
      <c r="F50" s="20"/>
    </row>
    <row r="51" spans="3:6" ht="15" thickBot="1" x14ac:dyDescent="0.35">
      <c r="C51" s="207"/>
      <c r="D51" s="207"/>
      <c r="E51" s="15"/>
      <c r="F51" s="15"/>
    </row>
    <row r="52" spans="3:6" ht="15" thickBot="1" x14ac:dyDescent="0.35">
      <c r="C52" s="208" t="s">
        <v>56</v>
      </c>
      <c r="D52" s="209"/>
      <c r="E52" s="16"/>
      <c r="F52" s="17">
        <v>0</v>
      </c>
    </row>
    <row r="53" spans="3:6" ht="23.4" thickBot="1" x14ac:dyDescent="0.35">
      <c r="C53" s="26">
        <v>3.1</v>
      </c>
      <c r="D53" s="1" t="s">
        <v>57</v>
      </c>
      <c r="E53" s="16">
        <v>0</v>
      </c>
      <c r="F53" s="20"/>
    </row>
    <row r="54" spans="3:6" ht="15" thickBot="1" x14ac:dyDescent="0.35">
      <c r="C54" s="26">
        <v>3.2</v>
      </c>
      <c r="D54" s="1" t="s">
        <v>5</v>
      </c>
      <c r="E54" s="16">
        <v>0</v>
      </c>
      <c r="F54" s="20"/>
    </row>
    <row r="55" spans="3:6" ht="15" thickBot="1" x14ac:dyDescent="0.35">
      <c r="C55" s="26">
        <v>3.3</v>
      </c>
      <c r="D55" s="1" t="s">
        <v>58</v>
      </c>
      <c r="E55" s="16">
        <v>0</v>
      </c>
      <c r="F55" s="20"/>
    </row>
    <row r="56" spans="3:6" ht="23.4" thickBot="1" x14ac:dyDescent="0.35">
      <c r="C56" s="26">
        <v>3.4</v>
      </c>
      <c r="D56" s="1" t="s">
        <v>59</v>
      </c>
      <c r="E56" s="16">
        <v>0</v>
      </c>
      <c r="F56" s="20"/>
    </row>
    <row r="57" spans="3:6" ht="15" thickBot="1" x14ac:dyDescent="0.35">
      <c r="C57" s="26">
        <v>3.5</v>
      </c>
      <c r="D57" s="1" t="s">
        <v>60</v>
      </c>
      <c r="E57" s="16">
        <v>0</v>
      </c>
      <c r="F57" s="20"/>
    </row>
    <row r="58" spans="3:6" ht="15" thickBot="1" x14ac:dyDescent="0.35">
      <c r="C58" s="26">
        <v>3.6</v>
      </c>
      <c r="D58" s="1" t="s">
        <v>6</v>
      </c>
      <c r="E58" s="16">
        <v>0</v>
      </c>
      <c r="F58" s="20"/>
    </row>
    <row r="59" spans="3:6" ht="15" thickBot="1" x14ac:dyDescent="0.35">
      <c r="C59" s="27">
        <v>3.7</v>
      </c>
      <c r="D59" s="24" t="s">
        <v>61</v>
      </c>
      <c r="E59" s="16">
        <v>0</v>
      </c>
      <c r="F59" s="20"/>
    </row>
    <row r="60" spans="3:6" ht="15" thickBot="1" x14ac:dyDescent="0.35">
      <c r="C60" s="207"/>
      <c r="D60" s="207"/>
      <c r="E60" s="18"/>
      <c r="F60" s="15"/>
    </row>
    <row r="61" spans="3:6" ht="15" thickBot="1" x14ac:dyDescent="0.35">
      <c r="C61" s="210" t="s">
        <v>62</v>
      </c>
      <c r="D61" s="211"/>
      <c r="E61" s="13"/>
      <c r="F61" s="14">
        <v>40333184.479999997</v>
      </c>
    </row>
    <row r="63" spans="3:6" ht="31.2" customHeight="1" x14ac:dyDescent="0.3">
      <c r="C63" s="212" t="s">
        <v>120</v>
      </c>
      <c r="D63" s="213"/>
      <c r="E63" s="213"/>
      <c r="F63" s="213"/>
    </row>
    <row r="64" spans="3:6" s="2" customFormat="1" x14ac:dyDescent="0.3">
      <c r="E64" s="21"/>
      <c r="F64" s="21"/>
    </row>
    <row r="65" spans="5:6" s="2" customFormat="1" x14ac:dyDescent="0.3">
      <c r="E65" s="21"/>
      <c r="F65" s="21"/>
    </row>
    <row r="66" spans="5:6" s="2" customFormat="1" x14ac:dyDescent="0.3">
      <c r="E66" s="21"/>
      <c r="F66" s="21"/>
    </row>
    <row r="67" spans="5:6" s="2" customFormat="1" x14ac:dyDescent="0.3">
      <c r="E67" s="21"/>
      <c r="F67" s="21"/>
    </row>
    <row r="68" spans="5:6" s="2" customFormat="1" x14ac:dyDescent="0.3">
      <c r="E68" s="21"/>
    </row>
    <row r="69" spans="5:6" s="2" customFormat="1" x14ac:dyDescent="0.3">
      <c r="E69" s="21"/>
      <c r="F69" s="21"/>
    </row>
    <row r="70" spans="5:6" s="2" customFormat="1" x14ac:dyDescent="0.3">
      <c r="E70" s="21"/>
      <c r="F70" s="21"/>
    </row>
    <row r="71" spans="5:6" s="2" customFormat="1" x14ac:dyDescent="0.3">
      <c r="E71" s="21"/>
      <c r="F71" s="21"/>
    </row>
    <row r="72" spans="5:6" s="2" customFormat="1" x14ac:dyDescent="0.3">
      <c r="E72" s="21"/>
      <c r="F72" s="21"/>
    </row>
    <row r="73" spans="5:6" s="2" customFormat="1" x14ac:dyDescent="0.3">
      <c r="E73" s="21"/>
      <c r="F73" s="21"/>
    </row>
    <row r="74" spans="5:6" s="2" customFormat="1" x14ac:dyDescent="0.3">
      <c r="E74" s="21"/>
      <c r="F74" s="21"/>
    </row>
    <row r="75" spans="5:6" s="2" customFormat="1" x14ac:dyDescent="0.3">
      <c r="E75" s="21"/>
      <c r="F75" s="21"/>
    </row>
  </sheetData>
  <mergeCells count="23">
    <mergeCell ref="C7:D7"/>
    <mergeCell ref="C2:F2"/>
    <mergeCell ref="C3:F3"/>
    <mergeCell ref="C4:F4"/>
    <mergeCell ref="C5:F5"/>
    <mergeCell ref="C6:D6"/>
    <mergeCell ref="C29:D29"/>
    <mergeCell ref="C8:D8"/>
    <mergeCell ref="C15:D15"/>
    <mergeCell ref="C16:D16"/>
    <mergeCell ref="C20:D20"/>
    <mergeCell ref="C21:D21"/>
    <mergeCell ref="C23:F23"/>
    <mergeCell ref="C24:F24"/>
    <mergeCell ref="C25:F25"/>
    <mergeCell ref="C26:F26"/>
    <mergeCell ref="C27:D27"/>
    <mergeCell ref="C28:D28"/>
    <mergeCell ref="C51:D51"/>
    <mergeCell ref="C52:D52"/>
    <mergeCell ref="C60:D60"/>
    <mergeCell ref="C61:D61"/>
    <mergeCell ref="C63:F63"/>
  </mergeCells>
  <pageMargins left="0.70866141732283472" right="0.39370078740157483" top="0.39370078740157483" bottom="0.39370078740157483" header="0.31496062992125984" footer="0.31496062992125984"/>
  <pageSetup orientation="portrait" r:id="rId1"/>
  <ignoredErrors>
    <ignoredError sqref="C17 C39:C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5"/>
  <sheetViews>
    <sheetView showGridLines="0" topLeftCell="A14" zoomScaleNormal="100" workbookViewId="0">
      <selection activeCell="E27" sqref="E27:F61"/>
    </sheetView>
  </sheetViews>
  <sheetFormatPr baseColWidth="10" defaultColWidth="11.44140625" defaultRowHeight="14.4" x14ac:dyDescent="0.3"/>
  <cols>
    <col min="1" max="1" width="0.109375" customWidth="1"/>
    <col min="2" max="2" width="1" customWidth="1"/>
    <col min="3" max="3" width="7.5546875" customWidth="1"/>
    <col min="4" max="4" width="43.6640625" customWidth="1"/>
    <col min="5" max="6" width="18.88671875" style="12" customWidth="1"/>
  </cols>
  <sheetData>
    <row r="1" spans="3:6" ht="7.95" customHeight="1" thickBot="1" x14ac:dyDescent="0.35"/>
    <row r="2" spans="3:6" x14ac:dyDescent="0.3">
      <c r="C2" s="228" t="s">
        <v>147</v>
      </c>
      <c r="D2" s="229"/>
      <c r="E2" s="229"/>
      <c r="F2" s="230"/>
    </row>
    <row r="3" spans="3:6" x14ac:dyDescent="0.3">
      <c r="C3" s="231" t="s">
        <v>1</v>
      </c>
      <c r="D3" s="232"/>
      <c r="E3" s="232"/>
      <c r="F3" s="233"/>
    </row>
    <row r="4" spans="3:6" x14ac:dyDescent="0.3">
      <c r="C4" s="231" t="s">
        <v>130</v>
      </c>
      <c r="D4" s="232"/>
      <c r="E4" s="232"/>
      <c r="F4" s="233"/>
    </row>
    <row r="5" spans="3:6" ht="15" thickBot="1" x14ac:dyDescent="0.35">
      <c r="C5" s="234" t="s">
        <v>2</v>
      </c>
      <c r="D5" s="235"/>
      <c r="E5" s="235"/>
      <c r="F5" s="236"/>
    </row>
    <row r="6" spans="3:6" ht="15" thickBot="1" x14ac:dyDescent="0.35">
      <c r="C6" s="210" t="s">
        <v>10</v>
      </c>
      <c r="D6" s="211"/>
      <c r="E6" s="13"/>
      <c r="F6" s="14">
        <v>187295233.94999999</v>
      </c>
    </row>
    <row r="7" spans="3:6" ht="15" thickBot="1" x14ac:dyDescent="0.35">
      <c r="C7" s="207"/>
      <c r="D7" s="207"/>
      <c r="E7" s="15"/>
      <c r="F7" s="15"/>
    </row>
    <row r="8" spans="3:6" ht="15" thickBot="1" x14ac:dyDescent="0.35">
      <c r="C8" s="208" t="s">
        <v>11</v>
      </c>
      <c r="D8" s="209"/>
      <c r="E8" s="16"/>
      <c r="F8" s="17">
        <v>30248568.129999999</v>
      </c>
    </row>
    <row r="9" spans="3:6" ht="15" thickBot="1" x14ac:dyDescent="0.35">
      <c r="C9" s="26">
        <v>2.1</v>
      </c>
      <c r="D9" s="1" t="s">
        <v>12</v>
      </c>
      <c r="E9" s="16">
        <v>0</v>
      </c>
      <c r="F9" s="18"/>
    </row>
    <row r="10" spans="3:6" ht="15" thickBot="1" x14ac:dyDescent="0.35">
      <c r="C10" s="26">
        <v>2.2000000000000002</v>
      </c>
      <c r="D10" s="1" t="s">
        <v>13</v>
      </c>
      <c r="E10" s="16">
        <v>0</v>
      </c>
      <c r="F10" s="18"/>
    </row>
    <row r="11" spans="3:6" ht="23.4" thickBot="1" x14ac:dyDescent="0.35">
      <c r="C11" s="26">
        <v>2.2999999999999998</v>
      </c>
      <c r="D11" s="1" t="s">
        <v>14</v>
      </c>
      <c r="E11" s="16">
        <v>0</v>
      </c>
      <c r="F11" s="18"/>
    </row>
    <row r="12" spans="3:6" ht="15" thickBot="1" x14ac:dyDescent="0.35">
      <c r="C12" s="26">
        <v>2.4</v>
      </c>
      <c r="D12" s="1" t="s">
        <v>15</v>
      </c>
      <c r="E12" s="16">
        <v>0</v>
      </c>
      <c r="F12" s="18"/>
    </row>
    <row r="13" spans="3:6" ht="15" thickBot="1" x14ac:dyDescent="0.35">
      <c r="C13" s="26">
        <v>2.5</v>
      </c>
      <c r="D13" s="1" t="s">
        <v>16</v>
      </c>
      <c r="E13" s="16">
        <v>0</v>
      </c>
      <c r="F13" s="18"/>
    </row>
    <row r="14" spans="3:6" ht="15" customHeight="1" thickBot="1" x14ac:dyDescent="0.35">
      <c r="C14" s="27">
        <v>2.6</v>
      </c>
      <c r="D14" s="24" t="s">
        <v>17</v>
      </c>
      <c r="E14" s="16">
        <v>0</v>
      </c>
      <c r="F14" s="18"/>
    </row>
    <row r="15" spans="3:6" ht="15" thickBot="1" x14ac:dyDescent="0.35">
      <c r="C15" s="207"/>
      <c r="D15" s="207"/>
      <c r="E15" s="15"/>
      <c r="F15" s="15"/>
    </row>
    <row r="16" spans="3:6" ht="15" thickBot="1" x14ac:dyDescent="0.35">
      <c r="C16" s="208" t="s">
        <v>18</v>
      </c>
      <c r="D16" s="209"/>
      <c r="E16" s="16"/>
      <c r="F16" s="17">
        <v>9139860</v>
      </c>
    </row>
    <row r="17" spans="1:6" ht="15" thickBot="1" x14ac:dyDescent="0.35">
      <c r="C17" s="26" t="s">
        <v>63</v>
      </c>
      <c r="D17" s="1" t="s">
        <v>19</v>
      </c>
      <c r="E17" s="16">
        <v>0</v>
      </c>
      <c r="F17" s="18"/>
    </row>
    <row r="18" spans="1:6" ht="15" thickBot="1" x14ac:dyDescent="0.35">
      <c r="C18" s="26">
        <v>3.2</v>
      </c>
      <c r="D18" s="1" t="s">
        <v>20</v>
      </c>
      <c r="E18" s="16">
        <v>0</v>
      </c>
      <c r="F18" s="18"/>
    </row>
    <row r="19" spans="1:6" ht="15" thickBot="1" x14ac:dyDescent="0.35">
      <c r="C19" s="26">
        <v>3.3</v>
      </c>
      <c r="D19" s="1" t="s">
        <v>21</v>
      </c>
      <c r="E19" s="16">
        <v>0</v>
      </c>
      <c r="F19" s="18"/>
    </row>
    <row r="20" spans="1:6" ht="15" thickBot="1" x14ac:dyDescent="0.35">
      <c r="C20" s="207"/>
      <c r="D20" s="207"/>
      <c r="E20" s="18"/>
      <c r="F20" s="15"/>
    </row>
    <row r="21" spans="1:6" ht="15" thickBot="1" x14ac:dyDescent="0.35">
      <c r="C21" s="210" t="s">
        <v>22</v>
      </c>
      <c r="D21" s="211"/>
      <c r="E21" s="13"/>
      <c r="F21" s="14">
        <v>178155373.94999999</v>
      </c>
    </row>
    <row r="22" spans="1:6" ht="15" thickBot="1" x14ac:dyDescent="0.35"/>
    <row r="23" spans="1:6" x14ac:dyDescent="0.3">
      <c r="C23" s="214" t="s">
        <v>147</v>
      </c>
      <c r="D23" s="215"/>
      <c r="E23" s="215"/>
      <c r="F23" s="216"/>
    </row>
    <row r="24" spans="1:6" x14ac:dyDescent="0.3">
      <c r="C24" s="217" t="s">
        <v>3</v>
      </c>
      <c r="D24" s="218"/>
      <c r="E24" s="218"/>
      <c r="F24" s="219"/>
    </row>
    <row r="25" spans="1:6" ht="15" customHeight="1" x14ac:dyDescent="0.3">
      <c r="C25" s="220" t="s">
        <v>130</v>
      </c>
      <c r="D25" s="221"/>
      <c r="E25" s="221"/>
      <c r="F25" s="222"/>
    </row>
    <row r="26" spans="1:6" ht="15" customHeight="1" thickBot="1" x14ac:dyDescent="0.35">
      <c r="C26" s="223" t="s">
        <v>2</v>
      </c>
      <c r="D26" s="224"/>
      <c r="E26" s="224"/>
      <c r="F26" s="225"/>
    </row>
    <row r="27" spans="1:6" ht="15" thickBot="1" x14ac:dyDescent="0.35">
      <c r="C27" s="226" t="s">
        <v>23</v>
      </c>
      <c r="D27" s="227"/>
      <c r="E27" s="19"/>
      <c r="F27" s="14">
        <v>184325134.02000001</v>
      </c>
    </row>
    <row r="28" spans="1:6" ht="15" thickBot="1" x14ac:dyDescent="0.35">
      <c r="A28" s="23" t="s">
        <v>134</v>
      </c>
      <c r="B28" s="22"/>
      <c r="C28" s="207"/>
      <c r="D28" s="207"/>
      <c r="E28" s="15"/>
      <c r="F28" s="15"/>
    </row>
    <row r="29" spans="1:6" ht="15" thickBot="1" x14ac:dyDescent="0.35">
      <c r="C29" s="208" t="s">
        <v>24</v>
      </c>
      <c r="D29" s="209"/>
      <c r="E29" s="16"/>
      <c r="F29" s="17">
        <f>SUM(E30:E50)</f>
        <v>30248568.130000003</v>
      </c>
    </row>
    <row r="30" spans="1:6" ht="23.4" thickBot="1" x14ac:dyDescent="0.35">
      <c r="C30" s="26">
        <v>2.1</v>
      </c>
      <c r="D30" s="1" t="s">
        <v>25</v>
      </c>
      <c r="E30" s="16">
        <v>0</v>
      </c>
      <c r="F30" s="25"/>
    </row>
    <row r="31" spans="1:6" ht="15" thickBot="1" x14ac:dyDescent="0.35">
      <c r="C31" s="26">
        <v>2.2000000000000002</v>
      </c>
      <c r="D31" s="1" t="s">
        <v>26</v>
      </c>
      <c r="E31" s="16">
        <v>0</v>
      </c>
      <c r="F31" s="25"/>
    </row>
    <row r="32" spans="1:6" ht="15" thickBot="1" x14ac:dyDescent="0.35">
      <c r="C32" s="26">
        <v>2.2999999999999998</v>
      </c>
      <c r="D32" s="1" t="s">
        <v>27</v>
      </c>
      <c r="E32" s="16">
        <v>514100.47999999998</v>
      </c>
      <c r="F32" s="20"/>
    </row>
    <row r="33" spans="3:6" ht="15" thickBot="1" x14ac:dyDescent="0.35">
      <c r="C33" s="26">
        <v>2.4</v>
      </c>
      <c r="D33" s="1" t="s">
        <v>28</v>
      </c>
      <c r="E33" s="16">
        <v>0</v>
      </c>
      <c r="F33" s="20"/>
    </row>
    <row r="34" spans="3:6" ht="15" thickBot="1" x14ac:dyDescent="0.35">
      <c r="C34" s="26">
        <v>2.5</v>
      </c>
      <c r="D34" s="1" t="s">
        <v>29</v>
      </c>
      <c r="E34" s="16">
        <v>0</v>
      </c>
      <c r="F34" s="20"/>
    </row>
    <row r="35" spans="3:6" ht="15" thickBot="1" x14ac:dyDescent="0.35">
      <c r="C35" s="26">
        <v>2.6</v>
      </c>
      <c r="D35" s="1" t="s">
        <v>30</v>
      </c>
      <c r="E35" s="16">
        <v>3300300</v>
      </c>
      <c r="F35" s="20"/>
    </row>
    <row r="36" spans="3:6" ht="15" thickBot="1" x14ac:dyDescent="0.35">
      <c r="C36" s="26">
        <v>2.7</v>
      </c>
      <c r="D36" s="1" t="s">
        <v>31</v>
      </c>
      <c r="E36" s="16">
        <v>1314280</v>
      </c>
      <c r="F36" s="20"/>
    </row>
    <row r="37" spans="3:6" ht="15" thickBot="1" x14ac:dyDescent="0.35">
      <c r="C37" s="26">
        <v>2.8</v>
      </c>
      <c r="D37" s="1" t="s">
        <v>32</v>
      </c>
      <c r="E37" s="16">
        <v>639414.05000000005</v>
      </c>
      <c r="F37" s="20"/>
    </row>
    <row r="38" spans="3:6" ht="15" thickBot="1" x14ac:dyDescent="0.35">
      <c r="C38" s="26">
        <v>2.9</v>
      </c>
      <c r="D38" s="1" t="s">
        <v>33</v>
      </c>
      <c r="E38" s="16">
        <v>0</v>
      </c>
      <c r="F38" s="20"/>
    </row>
    <row r="39" spans="3:6" ht="15" thickBot="1" x14ac:dyDescent="0.35">
      <c r="C39" s="26" t="s">
        <v>35</v>
      </c>
      <c r="D39" s="1" t="s">
        <v>34</v>
      </c>
      <c r="E39" s="16">
        <v>0</v>
      </c>
      <c r="F39" s="20"/>
    </row>
    <row r="40" spans="3:6" ht="15" thickBot="1" x14ac:dyDescent="0.35">
      <c r="C40" s="26" t="s">
        <v>36</v>
      </c>
      <c r="D40" s="1" t="s">
        <v>37</v>
      </c>
      <c r="E40" s="16">
        <v>35380</v>
      </c>
      <c r="F40" s="20"/>
    </row>
    <row r="41" spans="3:6" ht="15" thickBot="1" x14ac:dyDescent="0.35">
      <c r="C41" s="26" t="s">
        <v>38</v>
      </c>
      <c r="D41" s="1" t="s">
        <v>39</v>
      </c>
      <c r="E41" s="16">
        <v>13106733.960000001</v>
      </c>
      <c r="F41" s="20"/>
    </row>
    <row r="42" spans="3:6" ht="15" thickBot="1" x14ac:dyDescent="0.35">
      <c r="C42" s="26" t="s">
        <v>40</v>
      </c>
      <c r="D42" s="1" t="s">
        <v>41</v>
      </c>
      <c r="E42" s="16">
        <v>5827256.3799999999</v>
      </c>
      <c r="F42" s="20"/>
    </row>
    <row r="43" spans="3:6" ht="15" thickBot="1" x14ac:dyDescent="0.35">
      <c r="C43" s="26" t="s">
        <v>42</v>
      </c>
      <c r="D43" s="1" t="s">
        <v>43</v>
      </c>
      <c r="E43" s="16">
        <v>0</v>
      </c>
      <c r="F43" s="20"/>
    </row>
    <row r="44" spans="3:6" ht="15" thickBot="1" x14ac:dyDescent="0.35">
      <c r="C44" s="26" t="s">
        <v>44</v>
      </c>
      <c r="D44" s="1" t="s">
        <v>45</v>
      </c>
      <c r="E44" s="16">
        <v>0</v>
      </c>
      <c r="F44" s="20"/>
    </row>
    <row r="45" spans="3:6" ht="15" thickBot="1" x14ac:dyDescent="0.35">
      <c r="C45" s="26" t="s">
        <v>46</v>
      </c>
      <c r="D45" s="1" t="s">
        <v>48</v>
      </c>
      <c r="E45" s="16">
        <v>0</v>
      </c>
      <c r="F45" s="20"/>
    </row>
    <row r="46" spans="3:6" ht="15" thickBot="1" x14ac:dyDescent="0.35">
      <c r="C46" s="26" t="s">
        <v>49</v>
      </c>
      <c r="D46" s="1" t="s">
        <v>47</v>
      </c>
      <c r="E46" s="16">
        <v>0</v>
      </c>
      <c r="F46" s="20"/>
    </row>
    <row r="47" spans="3:6" ht="27.6" customHeight="1" thickBot="1" x14ac:dyDescent="0.35">
      <c r="C47" s="26" t="s">
        <v>50</v>
      </c>
      <c r="D47" s="1" t="s">
        <v>51</v>
      </c>
      <c r="E47" s="16">
        <v>0</v>
      </c>
      <c r="F47" s="20"/>
    </row>
    <row r="48" spans="3:6" ht="15" thickBot="1" x14ac:dyDescent="0.35">
      <c r="C48" s="26" t="s">
        <v>53</v>
      </c>
      <c r="D48" s="1" t="s">
        <v>52</v>
      </c>
      <c r="E48" s="16">
        <v>5511103.2599999998</v>
      </c>
      <c r="F48" s="20"/>
    </row>
    <row r="49" spans="3:6" ht="15" thickBot="1" x14ac:dyDescent="0.35">
      <c r="C49" s="26" t="s">
        <v>54</v>
      </c>
      <c r="D49" s="1" t="s">
        <v>55</v>
      </c>
      <c r="E49" s="16">
        <v>0</v>
      </c>
      <c r="F49" s="20"/>
    </row>
    <row r="50" spans="3:6" ht="15" thickBot="1" x14ac:dyDescent="0.35">
      <c r="C50" s="27">
        <v>2.21</v>
      </c>
      <c r="D50" s="24" t="s">
        <v>4</v>
      </c>
      <c r="E50" s="16">
        <v>0</v>
      </c>
      <c r="F50" s="20"/>
    </row>
    <row r="51" spans="3:6" ht="15" thickBot="1" x14ac:dyDescent="0.35">
      <c r="C51" s="207"/>
      <c r="D51" s="207"/>
      <c r="E51" s="15"/>
      <c r="F51" s="15"/>
    </row>
    <row r="52" spans="3:6" ht="15" thickBot="1" x14ac:dyDescent="0.35">
      <c r="C52" s="208" t="s">
        <v>56</v>
      </c>
      <c r="D52" s="209"/>
      <c r="E52" s="16"/>
      <c r="F52" s="17">
        <f>SUM(E53:E59)</f>
        <v>0</v>
      </c>
    </row>
    <row r="53" spans="3:6" ht="23.4" thickBot="1" x14ac:dyDescent="0.35">
      <c r="C53" s="26">
        <v>3.1</v>
      </c>
      <c r="D53" s="1" t="s">
        <v>57</v>
      </c>
      <c r="E53" s="16">
        <v>0</v>
      </c>
      <c r="F53" s="20"/>
    </row>
    <row r="54" spans="3:6" ht="15" thickBot="1" x14ac:dyDescent="0.35">
      <c r="C54" s="26">
        <v>3.2</v>
      </c>
      <c r="D54" s="1" t="s">
        <v>5</v>
      </c>
      <c r="E54" s="16">
        <v>0</v>
      </c>
      <c r="F54" s="20"/>
    </row>
    <row r="55" spans="3:6" ht="15" thickBot="1" x14ac:dyDescent="0.35">
      <c r="C55" s="26">
        <v>3.3</v>
      </c>
      <c r="D55" s="1" t="s">
        <v>58</v>
      </c>
      <c r="E55" s="16">
        <v>0</v>
      </c>
      <c r="F55" s="20"/>
    </row>
    <row r="56" spans="3:6" ht="23.4" thickBot="1" x14ac:dyDescent="0.35">
      <c r="C56" s="26">
        <v>3.4</v>
      </c>
      <c r="D56" s="1" t="s">
        <v>59</v>
      </c>
      <c r="E56" s="16">
        <v>0</v>
      </c>
      <c r="F56" s="20"/>
    </row>
    <row r="57" spans="3:6" ht="15" thickBot="1" x14ac:dyDescent="0.35">
      <c r="C57" s="26">
        <v>3.5</v>
      </c>
      <c r="D57" s="1" t="s">
        <v>60</v>
      </c>
      <c r="E57" s="16">
        <v>0</v>
      </c>
      <c r="F57" s="20"/>
    </row>
    <row r="58" spans="3:6" ht="15" thickBot="1" x14ac:dyDescent="0.35">
      <c r="C58" s="26">
        <v>3.6</v>
      </c>
      <c r="D58" s="1" t="s">
        <v>6</v>
      </c>
      <c r="E58" s="16">
        <v>0</v>
      </c>
      <c r="F58" s="20"/>
    </row>
    <row r="59" spans="3:6" ht="15" thickBot="1" x14ac:dyDescent="0.35">
      <c r="C59" s="27">
        <v>3.7</v>
      </c>
      <c r="D59" s="24" t="s">
        <v>61</v>
      </c>
      <c r="E59" s="16">
        <v>0</v>
      </c>
      <c r="F59" s="20"/>
    </row>
    <row r="60" spans="3:6" ht="15" thickBot="1" x14ac:dyDescent="0.35">
      <c r="C60" s="207"/>
      <c r="D60" s="207"/>
      <c r="E60" s="18"/>
      <c r="F60" s="15"/>
    </row>
    <row r="61" spans="3:6" ht="15" thickBot="1" x14ac:dyDescent="0.35">
      <c r="C61" s="210" t="s">
        <v>62</v>
      </c>
      <c r="D61" s="211"/>
      <c r="E61" s="13"/>
      <c r="F61" s="14">
        <f>F27-F29-F52</f>
        <v>154076565.89000002</v>
      </c>
    </row>
    <row r="63" spans="3:6" ht="31.2" customHeight="1" x14ac:dyDescent="0.3">
      <c r="C63" s="212" t="s">
        <v>120</v>
      </c>
      <c r="D63" s="213"/>
      <c r="E63" s="213"/>
      <c r="F63" s="213"/>
    </row>
    <row r="64" spans="3:6" s="2" customFormat="1" x14ac:dyDescent="0.3">
      <c r="E64" s="21"/>
      <c r="F64" s="21"/>
    </row>
    <row r="65" spans="5:6" s="2" customFormat="1" x14ac:dyDescent="0.3">
      <c r="E65" s="21"/>
      <c r="F65" s="21"/>
    </row>
    <row r="66" spans="5:6" s="2" customFormat="1" x14ac:dyDescent="0.3">
      <c r="E66" s="21"/>
      <c r="F66" s="21"/>
    </row>
    <row r="67" spans="5:6" s="2" customFormat="1" x14ac:dyDescent="0.3">
      <c r="E67" s="21"/>
      <c r="F67" s="21"/>
    </row>
    <row r="68" spans="5:6" s="2" customFormat="1" x14ac:dyDescent="0.3">
      <c r="E68" s="21"/>
    </row>
    <row r="69" spans="5:6" s="2" customFormat="1" x14ac:dyDescent="0.3">
      <c r="E69" s="21"/>
      <c r="F69" s="21"/>
    </row>
    <row r="70" spans="5:6" s="2" customFormat="1" x14ac:dyDescent="0.3">
      <c r="E70" s="21"/>
      <c r="F70" s="21"/>
    </row>
    <row r="71" spans="5:6" s="2" customFormat="1" x14ac:dyDescent="0.3">
      <c r="E71" s="21"/>
      <c r="F71" s="21"/>
    </row>
    <row r="72" spans="5:6" s="2" customFormat="1" x14ac:dyDescent="0.3">
      <c r="E72" s="21"/>
      <c r="F72" s="21"/>
    </row>
    <row r="73" spans="5:6" s="2" customFormat="1" x14ac:dyDescent="0.3">
      <c r="E73" s="21"/>
      <c r="F73" s="21"/>
    </row>
    <row r="74" spans="5:6" s="2" customFormat="1" x14ac:dyDescent="0.3">
      <c r="E74" s="21"/>
      <c r="F74" s="21"/>
    </row>
    <row r="75" spans="5:6" s="2" customFormat="1" x14ac:dyDescent="0.3">
      <c r="E75" s="21"/>
      <c r="F75" s="21"/>
    </row>
  </sheetData>
  <mergeCells count="23">
    <mergeCell ref="C7:D7"/>
    <mergeCell ref="C2:F2"/>
    <mergeCell ref="C3:F3"/>
    <mergeCell ref="C4:F4"/>
    <mergeCell ref="C5:F5"/>
    <mergeCell ref="C6:D6"/>
    <mergeCell ref="C29:D29"/>
    <mergeCell ref="C8:D8"/>
    <mergeCell ref="C15:D15"/>
    <mergeCell ref="C16:D16"/>
    <mergeCell ref="C20:D20"/>
    <mergeCell ref="C21:D21"/>
    <mergeCell ref="C23:F23"/>
    <mergeCell ref="C24:F24"/>
    <mergeCell ref="C25:F25"/>
    <mergeCell ref="C26:F26"/>
    <mergeCell ref="C27:D27"/>
    <mergeCell ref="C28:D28"/>
    <mergeCell ref="C51:D51"/>
    <mergeCell ref="C52:D52"/>
    <mergeCell ref="C60:D60"/>
    <mergeCell ref="C61:D61"/>
    <mergeCell ref="C63:F63"/>
  </mergeCells>
  <pageMargins left="0.7" right="0.7" top="0.75" bottom="0.75" header="0.3" footer="0.3"/>
  <pageSetup orientation="portrait" r:id="rId1"/>
  <ignoredErrors>
    <ignoredError sqref="C1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21"/>
  <sheetViews>
    <sheetView showGridLines="0" tabSelected="1" view="pageLayout" topLeftCell="A197" zoomScaleNormal="120" workbookViewId="0">
      <selection activeCell="C212" sqref="C212"/>
    </sheetView>
  </sheetViews>
  <sheetFormatPr baseColWidth="10" defaultRowHeight="14.4" x14ac:dyDescent="0.3"/>
  <cols>
    <col min="1" max="1" width="5.109375" customWidth="1"/>
    <col min="2" max="2" width="48.21875" customWidth="1"/>
    <col min="3" max="3" width="19.77734375" bestFit="1" customWidth="1"/>
    <col min="4" max="4" width="16.88671875" customWidth="1"/>
    <col min="5" max="5" width="15.33203125" customWidth="1"/>
    <col min="6" max="6" width="6.6640625" customWidth="1"/>
    <col min="7" max="7" width="8.109375" customWidth="1"/>
  </cols>
  <sheetData>
    <row r="1" spans="1:4" x14ac:dyDescent="0.3">
      <c r="A1" s="277" t="s">
        <v>64</v>
      </c>
      <c r="B1" s="277"/>
      <c r="C1" s="277"/>
      <c r="D1" s="277"/>
    </row>
    <row r="2" spans="1:4" x14ac:dyDescent="0.3">
      <c r="A2" s="28"/>
    </row>
    <row r="3" spans="1:4" ht="46.95" customHeight="1" x14ac:dyDescent="0.3">
      <c r="A3" s="278" t="s">
        <v>119</v>
      </c>
      <c r="B3" s="278"/>
      <c r="C3" s="278"/>
      <c r="D3" s="278"/>
    </row>
    <row r="4" spans="1:4" x14ac:dyDescent="0.3">
      <c r="A4" s="28"/>
    </row>
    <row r="5" spans="1:4" x14ac:dyDescent="0.3">
      <c r="A5" s="277" t="s">
        <v>95</v>
      </c>
      <c r="B5" s="277"/>
      <c r="C5" s="277"/>
      <c r="D5" s="277"/>
    </row>
    <row r="6" spans="1:4" x14ac:dyDescent="0.3">
      <c r="A6" s="28"/>
    </row>
    <row r="7" spans="1:4" x14ac:dyDescent="0.3">
      <c r="A7" s="277" t="s">
        <v>65</v>
      </c>
      <c r="B7" s="277"/>
      <c r="C7" s="277"/>
      <c r="D7" s="277"/>
    </row>
    <row r="8" spans="1:4" x14ac:dyDescent="0.3">
      <c r="A8" s="29"/>
    </row>
    <row r="9" spans="1:4" x14ac:dyDescent="0.3">
      <c r="A9" s="241" t="s">
        <v>66</v>
      </c>
      <c r="B9" s="241"/>
      <c r="C9" s="241"/>
      <c r="D9" s="241"/>
    </row>
    <row r="10" spans="1:4" ht="47.4" customHeight="1" x14ac:dyDescent="0.3">
      <c r="A10" s="240" t="s">
        <v>67</v>
      </c>
      <c r="B10" s="240"/>
      <c r="C10" s="240"/>
      <c r="D10" s="240"/>
    </row>
    <row r="11" spans="1:4" ht="15" thickBot="1" x14ac:dyDescent="0.35">
      <c r="A11" s="31"/>
      <c r="B11" s="31"/>
      <c r="C11" s="31"/>
      <c r="D11" s="31"/>
    </row>
    <row r="12" spans="1:4" x14ac:dyDescent="0.3">
      <c r="A12" s="2"/>
      <c r="B12" s="201" t="s">
        <v>147</v>
      </c>
      <c r="C12" s="202"/>
      <c r="D12" s="203"/>
    </row>
    <row r="13" spans="1:4" ht="15" thickBot="1" x14ac:dyDescent="0.35">
      <c r="A13" s="2"/>
      <c r="B13" s="204" t="s">
        <v>9</v>
      </c>
      <c r="C13" s="205"/>
      <c r="D13" s="206"/>
    </row>
    <row r="14" spans="1:4" ht="24.6" thickBot="1" x14ac:dyDescent="0.35">
      <c r="A14" s="2"/>
      <c r="B14" s="59" t="s">
        <v>110</v>
      </c>
      <c r="C14" s="60" t="s">
        <v>126</v>
      </c>
      <c r="D14" s="61" t="s">
        <v>127</v>
      </c>
    </row>
    <row r="15" spans="1:4" ht="15" thickBot="1" x14ac:dyDescent="0.35">
      <c r="A15" s="2"/>
      <c r="B15" s="7" t="s">
        <v>8</v>
      </c>
      <c r="C15" s="8">
        <f>108354.21-67.45</f>
        <v>108286.76000000001</v>
      </c>
      <c r="D15" s="9">
        <v>81444.08</v>
      </c>
    </row>
    <row r="16" spans="1:4" ht="15" thickBot="1" x14ac:dyDescent="0.35">
      <c r="A16" s="2"/>
      <c r="B16" s="4" t="s">
        <v>104</v>
      </c>
      <c r="C16" s="5">
        <f>-381842.95+2700</f>
        <v>-379142.95</v>
      </c>
      <c r="D16" s="6">
        <v>224369.89</v>
      </c>
    </row>
    <row r="17" spans="1:4" ht="15" thickBot="1" x14ac:dyDescent="0.35">
      <c r="A17" s="2"/>
      <c r="B17" s="7" t="s">
        <v>105</v>
      </c>
      <c r="C17" s="8">
        <v>0</v>
      </c>
      <c r="D17" s="9">
        <v>0</v>
      </c>
    </row>
    <row r="18" spans="1:4" ht="15" thickBot="1" x14ac:dyDescent="0.35">
      <c r="A18" s="2"/>
      <c r="B18" s="4" t="s">
        <v>106</v>
      </c>
      <c r="C18" s="5">
        <v>-13362.77</v>
      </c>
      <c r="D18" s="6">
        <v>-12722.37</v>
      </c>
    </row>
    <row r="19" spans="1:4" ht="15" thickBot="1" x14ac:dyDescent="0.35">
      <c r="A19" s="2"/>
      <c r="B19" s="7" t="s">
        <v>107</v>
      </c>
      <c r="C19" s="8">
        <v>0</v>
      </c>
      <c r="D19" s="9">
        <v>0</v>
      </c>
    </row>
    <row r="20" spans="1:4" ht="23.4" thickBot="1" x14ac:dyDescent="0.35">
      <c r="A20" s="2"/>
      <c r="B20" s="58" t="s">
        <v>108</v>
      </c>
      <c r="C20" s="42">
        <v>0</v>
      </c>
      <c r="D20" s="43">
        <v>0</v>
      </c>
    </row>
    <row r="21" spans="1:4" ht="15" thickBot="1" x14ac:dyDescent="0.35">
      <c r="A21" s="2"/>
      <c r="B21" s="4" t="s">
        <v>109</v>
      </c>
      <c r="C21" s="8">
        <v>0</v>
      </c>
      <c r="D21" s="9">
        <v>0</v>
      </c>
    </row>
    <row r="22" spans="1:4" ht="15" thickBot="1" x14ac:dyDescent="0.35">
      <c r="A22" s="2"/>
      <c r="B22" s="44" t="s">
        <v>0</v>
      </c>
      <c r="C22" s="10">
        <f>SUM(C15:C21)</f>
        <v>-284218.96000000002</v>
      </c>
      <c r="D22" s="11">
        <f>SUM(D15:D21)</f>
        <v>293091.60000000003</v>
      </c>
    </row>
    <row r="23" spans="1:4" x14ac:dyDescent="0.3">
      <c r="A23" s="31"/>
      <c r="B23" s="31"/>
      <c r="C23" s="31"/>
      <c r="D23" s="31"/>
    </row>
    <row r="24" spans="1:4" x14ac:dyDescent="0.3">
      <c r="A24" s="31"/>
      <c r="B24" s="31"/>
      <c r="C24" s="31"/>
      <c r="D24" s="31"/>
    </row>
    <row r="25" spans="1:4" x14ac:dyDescent="0.3">
      <c r="A25" s="28"/>
    </row>
    <row r="26" spans="1:4" x14ac:dyDescent="0.3">
      <c r="A26" s="241" t="s">
        <v>103</v>
      </c>
      <c r="B26" s="241"/>
      <c r="C26" s="241"/>
      <c r="D26" s="241"/>
    </row>
    <row r="27" spans="1:4" ht="55.8" customHeight="1" x14ac:dyDescent="0.3">
      <c r="A27" s="240" t="s">
        <v>68</v>
      </c>
      <c r="B27" s="240"/>
      <c r="C27" s="240"/>
      <c r="D27" s="240"/>
    </row>
    <row r="28" spans="1:4" ht="15" thickBot="1" x14ac:dyDescent="0.35">
      <c r="A28" s="62"/>
    </row>
    <row r="29" spans="1:4" x14ac:dyDescent="0.3">
      <c r="A29" s="63"/>
      <c r="B29" s="242" t="s">
        <v>148</v>
      </c>
      <c r="C29" s="243"/>
    </row>
    <row r="30" spans="1:4" ht="27" customHeight="1" thickBot="1" x14ac:dyDescent="0.35">
      <c r="A30" s="64"/>
      <c r="B30" s="279" t="s">
        <v>149</v>
      </c>
      <c r="C30" s="280"/>
    </row>
    <row r="31" spans="1:4" ht="27" thickBot="1" x14ac:dyDescent="0.35">
      <c r="A31" s="65" t="s">
        <v>150</v>
      </c>
      <c r="B31" s="77" t="s">
        <v>110</v>
      </c>
      <c r="C31" s="78" t="s">
        <v>169</v>
      </c>
    </row>
    <row r="32" spans="1:4" x14ac:dyDescent="0.3">
      <c r="A32" s="66" t="s">
        <v>151</v>
      </c>
      <c r="B32" s="67"/>
      <c r="C32" s="68"/>
    </row>
    <row r="33" spans="1:4" ht="61.95" customHeight="1" x14ac:dyDescent="0.3">
      <c r="A33" s="69" t="s">
        <v>152</v>
      </c>
      <c r="B33" s="75" t="s">
        <v>153</v>
      </c>
      <c r="C33" s="70"/>
    </row>
    <row r="34" spans="1:4" x14ac:dyDescent="0.3">
      <c r="A34" s="71" t="s">
        <v>154</v>
      </c>
      <c r="B34" s="74" t="s">
        <v>155</v>
      </c>
      <c r="C34" s="72">
        <v>0</v>
      </c>
    </row>
    <row r="35" spans="1:4" ht="42" customHeight="1" x14ac:dyDescent="0.3">
      <c r="A35" s="71" t="s">
        <v>156</v>
      </c>
      <c r="B35" s="74" t="s">
        <v>157</v>
      </c>
      <c r="C35" s="72">
        <v>0</v>
      </c>
    </row>
    <row r="36" spans="1:4" x14ac:dyDescent="0.3">
      <c r="A36" s="71" t="s">
        <v>158</v>
      </c>
      <c r="B36" s="74" t="s">
        <v>159</v>
      </c>
      <c r="C36" s="72">
        <f>2105183.34+1510</f>
        <v>2106693.34</v>
      </c>
    </row>
    <row r="37" spans="1:4" x14ac:dyDescent="0.3">
      <c r="A37" s="71" t="s">
        <v>160</v>
      </c>
      <c r="B37" s="74" t="s">
        <v>161</v>
      </c>
      <c r="C37" s="72">
        <v>0</v>
      </c>
    </row>
    <row r="38" spans="1:4" ht="45" customHeight="1" x14ac:dyDescent="0.3">
      <c r="A38" s="71" t="s">
        <v>162</v>
      </c>
      <c r="B38" s="74" t="s">
        <v>163</v>
      </c>
      <c r="C38" s="72">
        <v>197784</v>
      </c>
    </row>
    <row r="39" spans="1:4" x14ac:dyDescent="0.3">
      <c r="A39" s="71" t="s">
        <v>164</v>
      </c>
      <c r="B39" s="74" t="s">
        <v>165</v>
      </c>
      <c r="C39" s="72">
        <v>1116.08</v>
      </c>
    </row>
    <row r="40" spans="1:4" ht="22.8" x14ac:dyDescent="0.3">
      <c r="A40" s="71" t="s">
        <v>166</v>
      </c>
      <c r="B40" s="74" t="s">
        <v>167</v>
      </c>
      <c r="C40" s="72">
        <v>-5958.78</v>
      </c>
    </row>
    <row r="41" spans="1:4" x14ac:dyDescent="0.3">
      <c r="A41" s="198"/>
      <c r="B41" s="199"/>
      <c r="C41" s="200"/>
    </row>
    <row r="42" spans="1:4" x14ac:dyDescent="0.3">
      <c r="A42" s="240" t="s">
        <v>69</v>
      </c>
      <c r="B42" s="240"/>
      <c r="C42" s="240"/>
      <c r="D42" s="240"/>
    </row>
    <row r="43" spans="1:4" ht="14.4" customHeight="1" x14ac:dyDescent="0.3">
      <c r="A43" s="31"/>
      <c r="B43" s="31"/>
      <c r="C43" s="31"/>
      <c r="D43" s="31"/>
    </row>
    <row r="44" spans="1:4" x14ac:dyDescent="0.3">
      <c r="A44" s="28"/>
      <c r="B44" s="76" t="s">
        <v>170</v>
      </c>
    </row>
    <row r="45" spans="1:4" ht="49.2" customHeight="1" x14ac:dyDescent="0.3">
      <c r="A45" s="241" t="s">
        <v>70</v>
      </c>
      <c r="B45" s="241"/>
      <c r="C45" s="241"/>
      <c r="D45" s="241"/>
    </row>
    <row r="46" spans="1:4" ht="14.4" customHeight="1" x14ac:dyDescent="0.3">
      <c r="A46" s="240" t="s">
        <v>71</v>
      </c>
      <c r="B46" s="240"/>
      <c r="C46" s="240"/>
      <c r="D46" s="240"/>
    </row>
    <row r="47" spans="1:4" ht="14.4" customHeight="1" x14ac:dyDescent="0.3">
      <c r="A47" s="31"/>
      <c r="B47" s="31"/>
      <c r="C47" s="31"/>
      <c r="D47" s="31"/>
    </row>
    <row r="48" spans="1:4" ht="14.4" customHeight="1" x14ac:dyDescent="0.3">
      <c r="A48" s="31"/>
      <c r="B48" s="248" t="s">
        <v>171</v>
      </c>
      <c r="C48" s="248"/>
      <c r="D48" s="248"/>
    </row>
    <row r="49" spans="1:4" x14ac:dyDescent="0.3">
      <c r="A49" s="28"/>
    </row>
    <row r="50" spans="1:4" ht="14.4" customHeight="1" x14ac:dyDescent="0.3">
      <c r="A50" s="284" t="s">
        <v>72</v>
      </c>
      <c r="B50" s="284"/>
      <c r="C50" s="284"/>
      <c r="D50" s="284"/>
    </row>
    <row r="51" spans="1:4" x14ac:dyDescent="0.3">
      <c r="A51" s="28"/>
    </row>
    <row r="52" spans="1:4" ht="14.4" customHeight="1" x14ac:dyDescent="0.3">
      <c r="A52" s="240" t="s">
        <v>73</v>
      </c>
      <c r="B52" s="240"/>
      <c r="C52" s="240"/>
      <c r="D52" s="240"/>
    </row>
    <row r="53" spans="1:4" ht="14.4" customHeight="1" x14ac:dyDescent="0.3">
      <c r="A53" s="31"/>
      <c r="B53" s="31"/>
      <c r="C53" s="31"/>
      <c r="D53" s="31"/>
    </row>
    <row r="54" spans="1:4" ht="14.4" customHeight="1" x14ac:dyDescent="0.3">
      <c r="A54" s="31"/>
      <c r="B54" s="248" t="s">
        <v>172</v>
      </c>
      <c r="C54" s="248"/>
      <c r="D54" s="248"/>
    </row>
    <row r="55" spans="1:4" x14ac:dyDescent="0.3">
      <c r="A55" s="28"/>
    </row>
    <row r="56" spans="1:4" x14ac:dyDescent="0.3">
      <c r="A56" s="241" t="s">
        <v>74</v>
      </c>
      <c r="B56" s="241"/>
      <c r="C56" s="241"/>
      <c r="D56" s="241"/>
    </row>
    <row r="57" spans="1:4" ht="14.4" customHeight="1" x14ac:dyDescent="0.3">
      <c r="A57" s="240" t="s">
        <v>75</v>
      </c>
      <c r="B57" s="240"/>
      <c r="C57" s="240"/>
      <c r="D57" s="240"/>
    </row>
    <row r="58" spans="1:4" ht="14.4" customHeight="1" x14ac:dyDescent="0.3">
      <c r="A58" s="31"/>
      <c r="B58" s="31"/>
      <c r="C58" s="31"/>
      <c r="D58" s="31"/>
    </row>
    <row r="59" spans="1:4" ht="14.4" customHeight="1" x14ac:dyDescent="0.3">
      <c r="A59" s="31"/>
      <c r="B59" s="248" t="s">
        <v>173</v>
      </c>
      <c r="C59" s="248"/>
      <c r="D59" s="248"/>
    </row>
    <row r="60" spans="1:4" x14ac:dyDescent="0.3">
      <c r="A60" s="28"/>
      <c r="B60" s="248"/>
      <c r="C60" s="248"/>
      <c r="D60" s="248"/>
    </row>
    <row r="61" spans="1:4" ht="58.8" customHeight="1" x14ac:dyDescent="0.3">
      <c r="A61" s="240" t="s">
        <v>76</v>
      </c>
      <c r="B61" s="240"/>
      <c r="C61" s="240"/>
      <c r="D61" s="240"/>
    </row>
    <row r="62" spans="1:4" x14ac:dyDescent="0.3">
      <c r="A62" s="28"/>
      <c r="B62" s="76" t="s">
        <v>173</v>
      </c>
    </row>
    <row r="63" spans="1:4" ht="87.75" customHeight="1" x14ac:dyDescent="0.3">
      <c r="A63" s="241" t="s">
        <v>77</v>
      </c>
      <c r="B63" s="241"/>
      <c r="C63" s="241"/>
      <c r="D63" s="241"/>
    </row>
    <row r="64" spans="1:4" ht="14.4" customHeight="1" x14ac:dyDescent="0.3">
      <c r="A64" s="240" t="s">
        <v>78</v>
      </c>
      <c r="B64" s="240"/>
      <c r="C64" s="240"/>
      <c r="D64" s="240"/>
    </row>
    <row r="65" spans="1:3" ht="15" thickBot="1" x14ac:dyDescent="0.35">
      <c r="A65" s="28"/>
    </row>
    <row r="66" spans="1:3" ht="14.4" customHeight="1" x14ac:dyDescent="0.3">
      <c r="B66" s="242" t="s">
        <v>148</v>
      </c>
      <c r="C66" s="243"/>
    </row>
    <row r="67" spans="1:3" ht="15" thickBot="1" x14ac:dyDescent="0.35">
      <c r="B67" s="244" t="s">
        <v>174</v>
      </c>
      <c r="C67" s="245"/>
    </row>
    <row r="68" spans="1:3" ht="33" customHeight="1" thickBot="1" x14ac:dyDescent="0.35">
      <c r="B68" s="77" t="s">
        <v>110</v>
      </c>
      <c r="C68" s="78" t="s">
        <v>169</v>
      </c>
    </row>
    <row r="69" spans="1:3" ht="15" customHeight="1" x14ac:dyDescent="0.3">
      <c r="B69" s="79"/>
      <c r="C69" s="80"/>
    </row>
    <row r="70" spans="1:3" ht="26.4" x14ac:dyDescent="0.3">
      <c r="B70" s="95" t="s">
        <v>175</v>
      </c>
      <c r="C70" s="82"/>
    </row>
    <row r="71" spans="1:3" ht="14.4" customHeight="1" x14ac:dyDescent="0.3">
      <c r="B71" s="83" t="s">
        <v>176</v>
      </c>
      <c r="C71" s="84">
        <v>15671805.26</v>
      </c>
    </row>
    <row r="72" spans="1:3" x14ac:dyDescent="0.3">
      <c r="B72" s="83" t="s">
        <v>177</v>
      </c>
      <c r="C72" s="84">
        <v>0</v>
      </c>
    </row>
    <row r="73" spans="1:3" x14ac:dyDescent="0.3">
      <c r="B73" s="83" t="s">
        <v>178</v>
      </c>
      <c r="C73" s="84">
        <v>11597713.460000001</v>
      </c>
    </row>
    <row r="74" spans="1:3" ht="15" customHeight="1" x14ac:dyDescent="0.3">
      <c r="B74" s="83" t="s">
        <v>179</v>
      </c>
      <c r="C74" s="84">
        <v>0</v>
      </c>
    </row>
    <row r="75" spans="1:3" x14ac:dyDescent="0.3">
      <c r="B75" s="83" t="s">
        <v>180</v>
      </c>
      <c r="C75" s="84">
        <v>24000639.620000001</v>
      </c>
    </row>
    <row r="76" spans="1:3" x14ac:dyDescent="0.3">
      <c r="B76" s="83" t="s">
        <v>181</v>
      </c>
      <c r="C76" s="84">
        <v>8091808.2999999998</v>
      </c>
    </row>
    <row r="77" spans="1:3" ht="14.4" customHeight="1" x14ac:dyDescent="0.3">
      <c r="B77" s="83" t="s">
        <v>182</v>
      </c>
      <c r="C77" s="84">
        <v>0</v>
      </c>
    </row>
    <row r="78" spans="1:3" x14ac:dyDescent="0.3">
      <c r="B78" s="81" t="s">
        <v>183</v>
      </c>
      <c r="C78" s="85"/>
    </row>
    <row r="79" spans="1:3" ht="15" customHeight="1" x14ac:dyDescent="0.3">
      <c r="B79" s="83" t="s">
        <v>184</v>
      </c>
      <c r="C79" s="84">
        <v>1566184.7</v>
      </c>
    </row>
    <row r="80" spans="1:3" x14ac:dyDescent="0.3">
      <c r="B80" s="83" t="s">
        <v>185</v>
      </c>
      <c r="C80" s="84">
        <v>220324.82</v>
      </c>
    </row>
    <row r="81" spans="2:3" ht="14.4" customHeight="1" x14ac:dyDescent="0.3">
      <c r="B81" s="83" t="s">
        <v>186</v>
      </c>
      <c r="C81" s="84">
        <v>0</v>
      </c>
    </row>
    <row r="82" spans="2:3" x14ac:dyDescent="0.3">
      <c r="B82" s="83" t="s">
        <v>187</v>
      </c>
      <c r="C82" s="84">
        <v>12065861.789999999</v>
      </c>
    </row>
    <row r="83" spans="2:3" x14ac:dyDescent="0.3">
      <c r="B83" s="83" t="s">
        <v>188</v>
      </c>
      <c r="C83" s="84">
        <v>1642950.79</v>
      </c>
    </row>
    <row r="84" spans="2:3" x14ac:dyDescent="0.3">
      <c r="B84" s="83" t="s">
        <v>189</v>
      </c>
      <c r="C84" s="84">
        <v>2863329.12</v>
      </c>
    </row>
    <row r="85" spans="2:3" x14ac:dyDescent="0.3">
      <c r="B85" s="83" t="s">
        <v>190</v>
      </c>
      <c r="C85" s="84">
        <v>3686.94</v>
      </c>
    </row>
    <row r="86" spans="2:3" ht="15" customHeight="1" x14ac:dyDescent="0.3">
      <c r="B86" s="83" t="s">
        <v>191</v>
      </c>
      <c r="C86" s="84">
        <v>0</v>
      </c>
    </row>
    <row r="87" spans="2:3" x14ac:dyDescent="0.3">
      <c r="B87" s="81" t="s">
        <v>192</v>
      </c>
      <c r="C87" s="85"/>
    </row>
    <row r="88" spans="2:3" x14ac:dyDescent="0.3">
      <c r="B88" s="83" t="s">
        <v>193</v>
      </c>
      <c r="C88" s="84">
        <v>35380</v>
      </c>
    </row>
    <row r="89" spans="2:3" x14ac:dyDescent="0.3">
      <c r="B89" s="86" t="s">
        <v>194</v>
      </c>
      <c r="C89" s="87">
        <v>0</v>
      </c>
    </row>
    <row r="90" spans="2:3" x14ac:dyDescent="0.3">
      <c r="B90" s="86" t="s">
        <v>195</v>
      </c>
      <c r="C90" s="84">
        <v>0</v>
      </c>
    </row>
    <row r="91" spans="2:3" x14ac:dyDescent="0.3">
      <c r="B91" s="86" t="s">
        <v>196</v>
      </c>
      <c r="C91" s="84">
        <v>0</v>
      </c>
    </row>
    <row r="92" spans="2:3" ht="14.4" customHeight="1" x14ac:dyDescent="0.3">
      <c r="B92" s="81" t="s">
        <v>197</v>
      </c>
      <c r="C92" s="88"/>
    </row>
    <row r="93" spans="2:3" x14ac:dyDescent="0.3">
      <c r="B93" s="83" t="s">
        <v>198</v>
      </c>
      <c r="C93" s="84">
        <v>-452582.55</v>
      </c>
    </row>
    <row r="94" spans="2:3" ht="14.4" customHeight="1" x14ac:dyDescent="0.3">
      <c r="B94" s="83" t="s">
        <v>199</v>
      </c>
      <c r="C94" s="84">
        <v>-3910476.52</v>
      </c>
    </row>
    <row r="95" spans="2:3" x14ac:dyDescent="0.3">
      <c r="B95" s="83" t="s">
        <v>200</v>
      </c>
      <c r="C95" s="84">
        <v>0</v>
      </c>
    </row>
    <row r="96" spans="2:3" ht="14.4" customHeight="1" x14ac:dyDescent="0.3">
      <c r="B96" s="83" t="s">
        <v>201</v>
      </c>
      <c r="C96" s="84">
        <v>0</v>
      </c>
    </row>
    <row r="97" spans="1:4" x14ac:dyDescent="0.3">
      <c r="B97" s="83" t="s">
        <v>202</v>
      </c>
      <c r="C97" s="84">
        <v>0</v>
      </c>
    </row>
    <row r="98" spans="1:4" x14ac:dyDescent="0.3">
      <c r="B98" s="89"/>
      <c r="C98" s="90"/>
    </row>
    <row r="99" spans="1:4" ht="14.4" customHeight="1" thickBot="1" x14ac:dyDescent="0.35">
      <c r="B99" s="91" t="s">
        <v>168</v>
      </c>
      <c r="C99" s="92">
        <f>SUM(C71:C98)</f>
        <v>73396625.730000019</v>
      </c>
    </row>
    <row r="100" spans="1:4" x14ac:dyDescent="0.3">
      <c r="B100" s="93"/>
      <c r="C100" s="94"/>
    </row>
    <row r="101" spans="1:4" ht="14.4" customHeight="1" x14ac:dyDescent="0.3">
      <c r="A101" s="28"/>
    </row>
    <row r="102" spans="1:4" ht="14.4" customHeight="1" x14ac:dyDescent="0.3">
      <c r="A102" s="240" t="s">
        <v>79</v>
      </c>
      <c r="B102" s="240"/>
      <c r="C102" s="240"/>
      <c r="D102" s="240"/>
    </row>
    <row r="103" spans="1:4" ht="15" thickBot="1" x14ac:dyDescent="0.35">
      <c r="A103" s="28"/>
    </row>
    <row r="104" spans="1:4" ht="14.4" customHeight="1" x14ac:dyDescent="0.3">
      <c r="B104" s="242" t="s">
        <v>148</v>
      </c>
      <c r="C104" s="243"/>
    </row>
    <row r="105" spans="1:4" ht="15" thickBot="1" x14ac:dyDescent="0.35">
      <c r="B105" s="246" t="s">
        <v>203</v>
      </c>
      <c r="C105" s="247"/>
    </row>
    <row r="106" spans="1:4" ht="24.6" thickBot="1" x14ac:dyDescent="0.35">
      <c r="B106" s="77" t="s">
        <v>110</v>
      </c>
      <c r="C106" s="78" t="s">
        <v>169</v>
      </c>
    </row>
    <row r="107" spans="1:4" x14ac:dyDescent="0.3">
      <c r="B107" s="79"/>
      <c r="C107" s="80"/>
    </row>
    <row r="108" spans="1:4" x14ac:dyDescent="0.3">
      <c r="B108" s="81" t="s">
        <v>192</v>
      </c>
      <c r="C108" s="96"/>
    </row>
    <row r="109" spans="1:4" x14ac:dyDescent="0.3">
      <c r="B109" s="86" t="s">
        <v>193</v>
      </c>
      <c r="C109" s="84">
        <v>35380</v>
      </c>
    </row>
    <row r="110" spans="1:4" x14ac:dyDescent="0.3">
      <c r="B110" s="97" t="s">
        <v>168</v>
      </c>
      <c r="C110" s="73">
        <f>SUM(C108:C109)</f>
        <v>35380</v>
      </c>
    </row>
    <row r="111" spans="1:4" x14ac:dyDescent="0.3">
      <c r="A111" s="28"/>
    </row>
    <row r="112" spans="1:4" x14ac:dyDescent="0.3">
      <c r="A112" s="241" t="s">
        <v>80</v>
      </c>
      <c r="B112" s="241"/>
      <c r="C112" s="241"/>
      <c r="D112" s="241"/>
    </row>
    <row r="113" spans="1:7" x14ac:dyDescent="0.3">
      <c r="A113" s="240" t="s">
        <v>81</v>
      </c>
      <c r="B113" s="240"/>
      <c r="C113" s="240"/>
      <c r="D113" s="240"/>
    </row>
    <row r="114" spans="1:7" x14ac:dyDescent="0.3">
      <c r="A114" s="31"/>
      <c r="B114" s="31"/>
      <c r="C114" s="31"/>
      <c r="D114" s="31"/>
    </row>
    <row r="115" spans="1:7" ht="39.6" customHeight="1" x14ac:dyDescent="0.3">
      <c r="A115" s="31"/>
      <c r="B115" s="248" t="s">
        <v>204</v>
      </c>
      <c r="C115" s="248"/>
      <c r="D115" s="248"/>
    </row>
    <row r="116" spans="1:7" ht="14.4" customHeight="1" x14ac:dyDescent="0.3">
      <c r="A116" s="28"/>
    </row>
    <row r="117" spans="1:7" ht="14.4" customHeight="1" x14ac:dyDescent="0.3">
      <c r="A117" s="241" t="s">
        <v>82</v>
      </c>
      <c r="B117" s="241"/>
      <c r="C117" s="241"/>
      <c r="D117" s="241"/>
    </row>
    <row r="118" spans="1:7" ht="45" customHeight="1" x14ac:dyDescent="0.3">
      <c r="A118" s="240" t="s">
        <v>83</v>
      </c>
      <c r="B118" s="240"/>
      <c r="C118" s="240"/>
      <c r="D118" s="240"/>
    </row>
    <row r="119" spans="1:7" x14ac:dyDescent="0.3">
      <c r="A119" s="31"/>
      <c r="B119" s="31"/>
      <c r="C119" s="31"/>
      <c r="D119" s="31"/>
    </row>
    <row r="120" spans="1:7" ht="27.6" customHeight="1" x14ac:dyDescent="0.3">
      <c r="A120" s="31"/>
      <c r="B120" s="249" t="s">
        <v>205</v>
      </c>
      <c r="C120" s="249"/>
      <c r="D120" s="249"/>
    </row>
    <row r="121" spans="1:7" x14ac:dyDescent="0.3">
      <c r="A121" s="28"/>
    </row>
    <row r="122" spans="1:7" ht="15.6" x14ac:dyDescent="0.3">
      <c r="A122" s="281" t="s">
        <v>96</v>
      </c>
      <c r="B122" s="281"/>
      <c r="C122" s="281"/>
      <c r="D122" s="281"/>
    </row>
    <row r="123" spans="1:7" ht="14.4" customHeight="1" x14ac:dyDescent="0.3">
      <c r="A123" s="240" t="s">
        <v>84</v>
      </c>
      <c r="B123" s="240"/>
      <c r="C123" s="240"/>
      <c r="D123" s="240"/>
    </row>
    <row r="124" spans="1:7" ht="14.4" customHeight="1" thickBot="1" x14ac:dyDescent="0.35">
      <c r="A124" s="31"/>
      <c r="B124" s="31"/>
      <c r="C124" s="31"/>
      <c r="D124" s="31"/>
    </row>
    <row r="125" spans="1:7" ht="14.4" customHeight="1" x14ac:dyDescent="0.3">
      <c r="B125" s="242" t="s">
        <v>148</v>
      </c>
      <c r="C125" s="250"/>
      <c r="D125" s="242" t="s">
        <v>206</v>
      </c>
      <c r="E125" s="250"/>
      <c r="F125" s="250"/>
      <c r="G125" s="243"/>
    </row>
    <row r="126" spans="1:7" ht="25.95" customHeight="1" thickBot="1" x14ac:dyDescent="0.35">
      <c r="B126" s="244" t="s">
        <v>207</v>
      </c>
      <c r="C126" s="254"/>
      <c r="D126" s="251"/>
      <c r="E126" s="252"/>
      <c r="F126" s="252"/>
      <c r="G126" s="253"/>
    </row>
    <row r="127" spans="1:7" ht="34.200000000000003" customHeight="1" thickBot="1" x14ac:dyDescent="0.35">
      <c r="B127" s="77" t="s">
        <v>110</v>
      </c>
      <c r="C127" s="78" t="s">
        <v>169</v>
      </c>
      <c r="D127" s="78" t="s">
        <v>208</v>
      </c>
      <c r="E127" s="78" t="s">
        <v>209</v>
      </c>
      <c r="F127" s="78" t="s">
        <v>210</v>
      </c>
      <c r="G127" s="78" t="s">
        <v>211</v>
      </c>
    </row>
    <row r="128" spans="1:7" ht="14.4" customHeight="1" x14ac:dyDescent="0.3">
      <c r="B128" s="125"/>
      <c r="C128" s="98"/>
      <c r="D128" s="99"/>
      <c r="E128" s="99"/>
      <c r="F128" s="99"/>
      <c r="G128" s="80"/>
    </row>
    <row r="129" spans="2:7" ht="14.4" customHeight="1" x14ac:dyDescent="0.3">
      <c r="B129" s="124" t="s">
        <v>212</v>
      </c>
      <c r="C129" s="72">
        <v>30110.23</v>
      </c>
      <c r="D129" s="100"/>
      <c r="E129" s="101"/>
      <c r="F129" s="101"/>
      <c r="G129" s="96"/>
    </row>
    <row r="130" spans="2:7" ht="14.4" customHeight="1" x14ac:dyDescent="0.3">
      <c r="B130" s="124" t="s">
        <v>213</v>
      </c>
      <c r="C130" s="72">
        <v>266451.73</v>
      </c>
      <c r="D130" s="100"/>
      <c r="E130" s="101"/>
      <c r="F130" s="101"/>
      <c r="G130" s="96"/>
    </row>
    <row r="131" spans="2:7" ht="22.8" x14ac:dyDescent="0.3">
      <c r="B131" s="124" t="s">
        <v>214</v>
      </c>
      <c r="C131" s="72">
        <v>0</v>
      </c>
      <c r="D131" s="100"/>
      <c r="E131" s="101"/>
      <c r="F131" s="101"/>
      <c r="G131" s="96"/>
    </row>
    <row r="132" spans="2:7" ht="29.4" customHeight="1" x14ac:dyDescent="0.3">
      <c r="B132" s="124" t="s">
        <v>215</v>
      </c>
      <c r="C132" s="72">
        <v>0</v>
      </c>
      <c r="D132" s="100"/>
      <c r="E132" s="101"/>
      <c r="F132" s="101"/>
      <c r="G132" s="96"/>
    </row>
    <row r="133" spans="2:7" ht="25.2" customHeight="1" x14ac:dyDescent="0.3">
      <c r="B133" s="124" t="s">
        <v>216</v>
      </c>
      <c r="C133" s="72">
        <v>-777547.8</v>
      </c>
      <c r="D133" s="100"/>
      <c r="E133" s="101"/>
      <c r="F133" s="101"/>
      <c r="G133" s="96"/>
    </row>
    <row r="134" spans="2:7" x14ac:dyDescent="0.3">
      <c r="B134" s="83"/>
      <c r="C134" s="72"/>
      <c r="D134" s="100"/>
      <c r="E134" s="101"/>
      <c r="F134" s="101"/>
      <c r="G134" s="96"/>
    </row>
    <row r="135" spans="2:7" ht="22.8" x14ac:dyDescent="0.3">
      <c r="B135" s="124" t="s">
        <v>217</v>
      </c>
      <c r="C135" s="72">
        <v>1531632.28</v>
      </c>
      <c r="D135" s="100"/>
      <c r="E135" s="101"/>
      <c r="F135" s="101"/>
      <c r="G135" s="96"/>
    </row>
    <row r="136" spans="2:7" x14ac:dyDescent="0.3">
      <c r="B136" s="83"/>
      <c r="C136" s="72"/>
      <c r="D136" s="100"/>
      <c r="E136" s="101"/>
      <c r="F136" s="101"/>
      <c r="G136" s="96"/>
    </row>
    <row r="137" spans="2:7" ht="22.8" x14ac:dyDescent="0.3">
      <c r="B137" s="124" t="s">
        <v>218</v>
      </c>
      <c r="C137" s="72">
        <v>557.5</v>
      </c>
      <c r="D137" s="100"/>
      <c r="E137" s="101"/>
      <c r="F137" s="101"/>
      <c r="G137" s="96"/>
    </row>
    <row r="138" spans="2:7" x14ac:dyDescent="0.3">
      <c r="B138" s="83" t="s">
        <v>219</v>
      </c>
      <c r="C138" s="102">
        <v>-323827.07</v>
      </c>
      <c r="D138" s="100"/>
      <c r="E138" s="101"/>
      <c r="F138" s="101"/>
      <c r="G138" s="96"/>
    </row>
    <row r="139" spans="2:7" ht="15" thickBot="1" x14ac:dyDescent="0.35">
      <c r="B139" s="91" t="s">
        <v>168</v>
      </c>
      <c r="C139" s="103">
        <f>SUM(C129:C138)</f>
        <v>727376.86999999988</v>
      </c>
      <c r="D139" s="103">
        <f>SUM(D129:D138)</f>
        <v>0</v>
      </c>
      <c r="E139" s="103">
        <f>SUM(E129:E138)</f>
        <v>0</v>
      </c>
      <c r="F139" s="103">
        <f>SUM(F129:F138)</f>
        <v>0</v>
      </c>
      <c r="G139" s="92">
        <f>SUM(G129:G138)</f>
        <v>0</v>
      </c>
    </row>
    <row r="140" spans="2:7" x14ac:dyDescent="0.3">
      <c r="B140" s="93"/>
      <c r="C140" s="94"/>
    </row>
    <row r="141" spans="2:7" ht="14.4" customHeight="1" x14ac:dyDescent="0.3">
      <c r="B141" s="104" t="s">
        <v>220</v>
      </c>
      <c r="C141" s="94"/>
    </row>
    <row r="142" spans="2:7" ht="14.4" customHeight="1" x14ac:dyDescent="0.3">
      <c r="B142" s="255" t="s">
        <v>221</v>
      </c>
      <c r="C142" s="255"/>
      <c r="D142" s="255"/>
      <c r="E142" s="255"/>
      <c r="F142" s="255"/>
      <c r="G142" s="255"/>
    </row>
    <row r="143" spans="2:7" ht="15" customHeight="1" x14ac:dyDescent="0.3">
      <c r="B143" s="255"/>
      <c r="C143" s="255"/>
      <c r="D143" s="255"/>
      <c r="E143" s="255"/>
      <c r="F143" s="255"/>
      <c r="G143" s="255"/>
    </row>
    <row r="144" spans="2:7" ht="15" customHeight="1" x14ac:dyDescent="0.3">
      <c r="B144" s="255"/>
      <c r="C144" s="255"/>
      <c r="D144" s="255"/>
      <c r="E144" s="255"/>
      <c r="F144" s="255"/>
      <c r="G144" s="255"/>
    </row>
    <row r="145" spans="1:5" ht="14.4" customHeight="1" x14ac:dyDescent="0.3">
      <c r="A145" s="31"/>
      <c r="B145" s="31"/>
      <c r="C145" s="31"/>
      <c r="D145" s="31"/>
    </row>
    <row r="146" spans="1:5" ht="15" customHeight="1" x14ac:dyDescent="0.3">
      <c r="A146" s="28"/>
    </row>
    <row r="147" spans="1:5" x14ac:dyDescent="0.3">
      <c r="A147" s="240" t="s">
        <v>85</v>
      </c>
      <c r="B147" s="240"/>
      <c r="C147" s="240"/>
      <c r="D147" s="240"/>
    </row>
    <row r="148" spans="1:5" x14ac:dyDescent="0.3">
      <c r="A148" s="31"/>
      <c r="B148" s="31"/>
      <c r="C148" s="31"/>
      <c r="D148" s="31"/>
    </row>
    <row r="149" spans="1:5" ht="27.6" customHeight="1" x14ac:dyDescent="0.3">
      <c r="A149" s="31"/>
      <c r="B149" s="249" t="s">
        <v>222</v>
      </c>
      <c r="C149" s="249"/>
      <c r="D149" s="249"/>
      <c r="E149" s="249"/>
    </row>
    <row r="150" spans="1:5" x14ac:dyDescent="0.3">
      <c r="A150" s="28"/>
    </row>
    <row r="151" spans="1:5" x14ac:dyDescent="0.3">
      <c r="A151" s="240" t="s">
        <v>86</v>
      </c>
      <c r="B151" s="240"/>
      <c r="C151" s="240"/>
      <c r="D151" s="240"/>
    </row>
    <row r="152" spans="1:5" ht="15" thickBot="1" x14ac:dyDescent="0.35">
      <c r="A152" s="28"/>
    </row>
    <row r="153" spans="1:5" x14ac:dyDescent="0.3">
      <c r="B153" s="259" t="s">
        <v>148</v>
      </c>
      <c r="C153" s="261"/>
    </row>
    <row r="154" spans="1:5" ht="15" thickBot="1" x14ac:dyDescent="0.35">
      <c r="B154" s="262" t="s">
        <v>223</v>
      </c>
      <c r="C154" s="264"/>
    </row>
    <row r="155" spans="1:5" ht="24" x14ac:dyDescent="0.3">
      <c r="B155" s="114" t="s">
        <v>110</v>
      </c>
      <c r="C155" s="115" t="s">
        <v>169</v>
      </c>
    </row>
    <row r="156" spans="1:5" x14ac:dyDescent="0.3">
      <c r="B156" s="105"/>
      <c r="C156" s="106"/>
    </row>
    <row r="157" spans="1:5" ht="15" customHeight="1" x14ac:dyDescent="0.3">
      <c r="B157" s="81" t="s">
        <v>224</v>
      </c>
      <c r="C157" s="107"/>
    </row>
    <row r="158" spans="1:5" x14ac:dyDescent="0.3">
      <c r="B158" s="86" t="s">
        <v>225</v>
      </c>
      <c r="C158" s="108">
        <v>-3752888.92</v>
      </c>
    </row>
    <row r="159" spans="1:5" x14ac:dyDescent="0.3">
      <c r="B159" s="81" t="s">
        <v>226</v>
      </c>
      <c r="C159" s="107"/>
    </row>
    <row r="160" spans="1:5" x14ac:dyDescent="0.3">
      <c r="B160" s="86" t="s">
        <v>227</v>
      </c>
      <c r="C160" s="108">
        <v>240346.65</v>
      </c>
    </row>
    <row r="161" spans="1:4" ht="14.4" customHeight="1" x14ac:dyDescent="0.3">
      <c r="B161" s="105" t="s">
        <v>228</v>
      </c>
      <c r="C161" s="96">
        <v>0</v>
      </c>
    </row>
    <row r="162" spans="1:4" ht="15" customHeight="1" x14ac:dyDescent="0.3">
      <c r="B162" s="81" t="s">
        <v>229</v>
      </c>
      <c r="C162" s="106"/>
    </row>
    <row r="163" spans="1:4" ht="14.4" customHeight="1" x14ac:dyDescent="0.3">
      <c r="B163" s="86" t="s">
        <v>230</v>
      </c>
      <c r="C163" s="96">
        <v>10086919.140000001</v>
      </c>
    </row>
    <row r="164" spans="1:4" x14ac:dyDescent="0.3">
      <c r="B164" s="105" t="s">
        <v>231</v>
      </c>
      <c r="C164" s="106"/>
    </row>
    <row r="165" spans="1:4" ht="14.4" customHeight="1" x14ac:dyDescent="0.3">
      <c r="B165" s="109" t="s">
        <v>232</v>
      </c>
      <c r="C165" s="96">
        <v>3902060.62</v>
      </c>
    </row>
    <row r="166" spans="1:4" ht="15" customHeight="1" x14ac:dyDescent="0.3">
      <c r="B166" s="89"/>
      <c r="C166" s="96"/>
    </row>
    <row r="167" spans="1:4" ht="15" customHeight="1" thickBot="1" x14ac:dyDescent="0.35">
      <c r="B167" s="110"/>
      <c r="C167" s="111"/>
    </row>
    <row r="168" spans="1:4" ht="15" customHeight="1" thickBot="1" x14ac:dyDescent="0.35">
      <c r="B168" s="112" t="s">
        <v>168</v>
      </c>
      <c r="C168" s="113">
        <f>SUM(C158:C167)</f>
        <v>10476437.490000002</v>
      </c>
    </row>
    <row r="169" spans="1:4" ht="14.4" customHeight="1" x14ac:dyDescent="0.3">
      <c r="B169" s="93"/>
      <c r="C169" s="94"/>
    </row>
    <row r="170" spans="1:4" ht="15" customHeight="1" x14ac:dyDescent="0.3">
      <c r="B170" s="104" t="s">
        <v>233</v>
      </c>
      <c r="C170" s="94"/>
    </row>
    <row r="171" spans="1:4" x14ac:dyDescent="0.3">
      <c r="B171" s="255" t="s">
        <v>234</v>
      </c>
      <c r="C171" s="255"/>
    </row>
    <row r="172" spans="1:4" x14ac:dyDescent="0.3">
      <c r="B172" s="255"/>
      <c r="C172" s="255"/>
    </row>
    <row r="173" spans="1:4" x14ac:dyDescent="0.3">
      <c r="B173" s="255"/>
      <c r="C173" s="255"/>
    </row>
    <row r="174" spans="1:4" x14ac:dyDescent="0.3">
      <c r="A174" s="28"/>
    </row>
    <row r="175" spans="1:4" x14ac:dyDescent="0.3">
      <c r="A175" s="28"/>
    </row>
    <row r="176" spans="1:4" x14ac:dyDescent="0.3">
      <c r="A176" s="277" t="s">
        <v>97</v>
      </c>
      <c r="B176" s="277"/>
      <c r="C176" s="277"/>
      <c r="D176" s="277"/>
    </row>
    <row r="177" spans="1:6" x14ac:dyDescent="0.3">
      <c r="A177" s="30"/>
    </row>
    <row r="178" spans="1:6" x14ac:dyDescent="0.3">
      <c r="A178" s="241" t="s">
        <v>87</v>
      </c>
      <c r="B178" s="241"/>
      <c r="C178" s="241"/>
      <c r="D178" s="241"/>
    </row>
    <row r="179" spans="1:6" x14ac:dyDescent="0.3">
      <c r="A179" s="240" t="s">
        <v>135</v>
      </c>
      <c r="B179" s="240"/>
      <c r="C179" s="240"/>
      <c r="D179" s="240"/>
    </row>
    <row r="180" spans="1:6" ht="15" thickBot="1" x14ac:dyDescent="0.35">
      <c r="A180" s="31"/>
      <c r="B180" s="31"/>
      <c r="C180" s="31"/>
      <c r="D180" s="31"/>
    </row>
    <row r="181" spans="1:6" x14ac:dyDescent="0.3">
      <c r="B181" s="259" t="s">
        <v>148</v>
      </c>
      <c r="C181" s="260"/>
      <c r="D181" s="261"/>
    </row>
    <row r="182" spans="1:6" ht="15" thickBot="1" x14ac:dyDescent="0.35">
      <c r="B182" s="262" t="s">
        <v>235</v>
      </c>
      <c r="C182" s="263"/>
      <c r="D182" s="264"/>
    </row>
    <row r="183" spans="1:6" ht="24" x14ac:dyDescent="0.3">
      <c r="B183" s="114" t="s">
        <v>110</v>
      </c>
      <c r="C183" s="115" t="s">
        <v>245</v>
      </c>
      <c r="D183" s="143" t="s">
        <v>246</v>
      </c>
    </row>
    <row r="184" spans="1:6" x14ac:dyDescent="0.3">
      <c r="B184" s="129" t="s">
        <v>87</v>
      </c>
      <c r="C184" s="136"/>
      <c r="D184" s="132"/>
      <c r="E184" s="120"/>
      <c r="F184" s="120"/>
    </row>
    <row r="185" spans="1:6" x14ac:dyDescent="0.3">
      <c r="B185" s="141" t="s">
        <v>236</v>
      </c>
      <c r="C185" s="137">
        <v>4904330.0599999996</v>
      </c>
      <c r="D185" s="133">
        <v>4384417.2699999996</v>
      </c>
      <c r="E185" s="122"/>
    </row>
    <row r="186" spans="1:6" x14ac:dyDescent="0.3">
      <c r="B186" s="141" t="s">
        <v>237</v>
      </c>
      <c r="C186" s="137">
        <v>0</v>
      </c>
      <c r="D186" s="133">
        <v>0</v>
      </c>
      <c r="E186" s="122"/>
    </row>
    <row r="187" spans="1:6" x14ac:dyDescent="0.3">
      <c r="B187" s="141" t="s">
        <v>238</v>
      </c>
      <c r="C187" s="137">
        <v>0</v>
      </c>
      <c r="D187" s="133">
        <v>0</v>
      </c>
      <c r="E187" s="122"/>
    </row>
    <row r="188" spans="1:6" x14ac:dyDescent="0.3">
      <c r="B188" s="141" t="s">
        <v>239</v>
      </c>
      <c r="C188" s="137">
        <v>7281230.5999999996</v>
      </c>
      <c r="D188" s="133">
        <v>7208608.3799999999</v>
      </c>
      <c r="E188" s="122"/>
    </row>
    <row r="189" spans="1:6" x14ac:dyDescent="0.3">
      <c r="B189" s="141" t="s">
        <v>240</v>
      </c>
      <c r="C189" s="137">
        <v>36692.61</v>
      </c>
      <c r="D189" s="133">
        <v>3090.21</v>
      </c>
      <c r="E189" s="122"/>
    </row>
    <row r="190" spans="1:6" ht="14.4" customHeight="1" x14ac:dyDescent="0.3">
      <c r="B190" s="141" t="s">
        <v>241</v>
      </c>
      <c r="C190" s="137">
        <v>970427.62</v>
      </c>
      <c r="D190" s="133">
        <v>5343471</v>
      </c>
      <c r="E190" s="122"/>
    </row>
    <row r="191" spans="1:6" ht="14.4" customHeight="1" x14ac:dyDescent="0.3">
      <c r="B191" s="141" t="s">
        <v>242</v>
      </c>
      <c r="C191" s="137">
        <v>0</v>
      </c>
      <c r="D191" s="133">
        <v>0</v>
      </c>
      <c r="E191" s="122"/>
    </row>
    <row r="192" spans="1:6" ht="55.8" customHeight="1" x14ac:dyDescent="0.3">
      <c r="B192" s="129" t="s">
        <v>88</v>
      </c>
      <c r="C192" s="136"/>
      <c r="D192" s="132"/>
      <c r="E192" s="120"/>
      <c r="F192" s="120"/>
    </row>
    <row r="193" spans="1:6" ht="39.6" x14ac:dyDescent="0.3">
      <c r="B193" s="142" t="s">
        <v>243</v>
      </c>
      <c r="C193" s="137">
        <v>27762256.129999999</v>
      </c>
      <c r="D193" s="133">
        <v>24507891.98</v>
      </c>
    </row>
    <row r="194" spans="1:6" ht="15" thickBot="1" x14ac:dyDescent="0.35">
      <c r="B194" s="131" t="s">
        <v>168</v>
      </c>
      <c r="C194" s="139">
        <f>SUM(C184:C193)</f>
        <v>40954937.019999996</v>
      </c>
      <c r="D194" s="134">
        <f>SUM(D184:D193)</f>
        <v>41447478.840000004</v>
      </c>
    </row>
    <row r="195" spans="1:6" x14ac:dyDescent="0.3">
      <c r="B195" s="93"/>
      <c r="C195" s="93"/>
      <c r="D195" s="94"/>
    </row>
    <row r="196" spans="1:6" x14ac:dyDescent="0.3">
      <c r="A196" s="240" t="s">
        <v>136</v>
      </c>
      <c r="B196" s="240"/>
      <c r="C196" s="240"/>
      <c r="D196" s="240"/>
    </row>
    <row r="197" spans="1:6" ht="15" thickBot="1" x14ac:dyDescent="0.35">
      <c r="A197" s="31"/>
      <c r="B197" s="31"/>
      <c r="C197" s="31"/>
      <c r="D197" s="31"/>
    </row>
    <row r="198" spans="1:6" x14ac:dyDescent="0.3">
      <c r="B198" s="259" t="s">
        <v>148</v>
      </c>
      <c r="C198" s="260"/>
      <c r="D198" s="261"/>
    </row>
    <row r="199" spans="1:6" ht="15" thickBot="1" x14ac:dyDescent="0.35">
      <c r="B199" s="262" t="s">
        <v>235</v>
      </c>
      <c r="C199" s="263"/>
      <c r="D199" s="264"/>
    </row>
    <row r="200" spans="1:6" ht="24.6" thickBot="1" x14ac:dyDescent="0.35">
      <c r="B200" s="114" t="s">
        <v>110</v>
      </c>
      <c r="C200" s="115" t="s">
        <v>169</v>
      </c>
      <c r="D200" s="143" t="s">
        <v>247</v>
      </c>
    </row>
    <row r="201" spans="1:6" x14ac:dyDescent="0.3">
      <c r="B201" s="140"/>
      <c r="C201" s="145"/>
      <c r="D201" s="144"/>
    </row>
    <row r="202" spans="1:6" x14ac:dyDescent="0.3">
      <c r="B202" s="129" t="s">
        <v>87</v>
      </c>
      <c r="C202" s="136"/>
      <c r="D202" s="132"/>
      <c r="E202" s="120"/>
      <c r="F202" s="120"/>
    </row>
    <row r="203" spans="1:6" x14ac:dyDescent="0.3">
      <c r="B203" s="141" t="s">
        <v>236</v>
      </c>
      <c r="C203" s="137">
        <v>21822338.899999999</v>
      </c>
      <c r="D203" s="133">
        <v>19780366.420000002</v>
      </c>
      <c r="E203" s="122"/>
    </row>
    <row r="204" spans="1:6" x14ac:dyDescent="0.3">
      <c r="B204" s="141" t="s">
        <v>237</v>
      </c>
      <c r="C204" s="137">
        <v>0</v>
      </c>
      <c r="D204" s="133">
        <v>0</v>
      </c>
      <c r="E204" s="122"/>
    </row>
    <row r="205" spans="1:6" x14ac:dyDescent="0.3">
      <c r="B205" s="141" t="s">
        <v>238</v>
      </c>
      <c r="C205" s="137">
        <v>0</v>
      </c>
      <c r="D205" s="133">
        <v>0</v>
      </c>
      <c r="E205" s="122"/>
    </row>
    <row r="206" spans="1:6" x14ac:dyDescent="0.3">
      <c r="B206" s="141" t="s">
        <v>239</v>
      </c>
      <c r="C206" s="137">
        <v>28232805.710000001</v>
      </c>
      <c r="D206" s="133">
        <v>28268759.489999998</v>
      </c>
      <c r="E206" s="122"/>
    </row>
    <row r="207" spans="1:6" ht="14.4" customHeight="1" x14ac:dyDescent="0.3">
      <c r="B207" s="141" t="s">
        <v>240</v>
      </c>
      <c r="C207" s="137">
        <v>261583.42</v>
      </c>
      <c r="D207" s="133">
        <v>45669.13</v>
      </c>
      <c r="E207" s="122"/>
    </row>
    <row r="208" spans="1:6" ht="14.4" customHeight="1" x14ac:dyDescent="0.3">
      <c r="B208" s="141" t="s">
        <v>241</v>
      </c>
      <c r="C208" s="137">
        <v>2118309.88</v>
      </c>
      <c r="D208" s="133">
        <v>6492504.46</v>
      </c>
      <c r="E208" s="122"/>
    </row>
    <row r="209" spans="1:6" ht="15" customHeight="1" x14ac:dyDescent="0.3">
      <c r="B209" s="141" t="s">
        <v>242</v>
      </c>
      <c r="C209" s="137">
        <v>0</v>
      </c>
      <c r="D209" s="133">
        <v>0</v>
      </c>
      <c r="E209" s="122"/>
    </row>
    <row r="210" spans="1:6" ht="52.2" customHeight="1" x14ac:dyDescent="0.3">
      <c r="B210" s="129" t="s">
        <v>88</v>
      </c>
      <c r="C210" s="136"/>
      <c r="D210" s="132"/>
      <c r="E210" s="120"/>
      <c r="F210" s="120"/>
    </row>
    <row r="211" spans="1:6" ht="39.6" x14ac:dyDescent="0.3">
      <c r="B211" s="142" t="s">
        <v>243</v>
      </c>
      <c r="C211" s="137">
        <v>125720336.04000001</v>
      </c>
      <c r="D211" s="133">
        <v>103631375.3</v>
      </c>
    </row>
    <row r="212" spans="1:6" ht="15" thickBot="1" x14ac:dyDescent="0.35">
      <c r="B212" s="112" t="s">
        <v>168</v>
      </c>
      <c r="C212" s="113">
        <f>SUM(C202:C211)</f>
        <v>178155373.95000002</v>
      </c>
      <c r="D212" s="113">
        <f>SUM(D202:D211)</f>
        <v>158218674.80000001</v>
      </c>
    </row>
    <row r="213" spans="1:6" x14ac:dyDescent="0.3">
      <c r="B213" s="93"/>
      <c r="C213" s="93"/>
      <c r="D213" s="94"/>
    </row>
    <row r="214" spans="1:6" x14ac:dyDescent="0.3">
      <c r="B214" s="104" t="s">
        <v>244</v>
      </c>
      <c r="C214" s="104"/>
      <c r="D214" s="94"/>
    </row>
    <row r="215" spans="1:6" x14ac:dyDescent="0.3">
      <c r="B215" s="255" t="s">
        <v>248</v>
      </c>
      <c r="C215" s="255"/>
      <c r="D215" s="255"/>
    </row>
    <row r="216" spans="1:6" x14ac:dyDescent="0.3">
      <c r="B216" s="255"/>
      <c r="C216" s="255"/>
      <c r="D216" s="255"/>
    </row>
    <row r="217" spans="1:6" ht="15" customHeight="1" x14ac:dyDescent="0.3">
      <c r="B217" s="255"/>
      <c r="C217" s="255"/>
      <c r="D217" s="255"/>
    </row>
    <row r="219" spans="1:6" x14ac:dyDescent="0.3">
      <c r="A219" s="276" t="s">
        <v>88</v>
      </c>
      <c r="B219" s="276"/>
      <c r="C219" s="276"/>
      <c r="D219" s="276"/>
    </row>
    <row r="220" spans="1:6" ht="81.599999999999994" customHeight="1" thickBot="1" x14ac:dyDescent="0.35">
      <c r="A220" s="240" t="s">
        <v>137</v>
      </c>
      <c r="B220" s="240"/>
      <c r="C220" s="240"/>
      <c r="D220" s="240"/>
    </row>
    <row r="221" spans="1:6" x14ac:dyDescent="0.3">
      <c r="B221" s="259" t="s">
        <v>148</v>
      </c>
      <c r="C221" s="260"/>
      <c r="D221" s="261"/>
    </row>
    <row r="222" spans="1:6" ht="15" thickBot="1" x14ac:dyDescent="0.35">
      <c r="B222" s="262" t="s">
        <v>249</v>
      </c>
      <c r="C222" s="263"/>
      <c r="D222" s="264"/>
    </row>
    <row r="223" spans="1:6" ht="33" customHeight="1" x14ac:dyDescent="0.3">
      <c r="B223" s="114" t="s">
        <v>110</v>
      </c>
      <c r="C223" s="115" t="s">
        <v>245</v>
      </c>
      <c r="D223" s="115" t="s">
        <v>246</v>
      </c>
    </row>
    <row r="224" spans="1:6" ht="15" customHeight="1" x14ac:dyDescent="0.3">
      <c r="B224" s="128"/>
      <c r="C224" s="135"/>
      <c r="D224" s="138"/>
    </row>
    <row r="225" spans="1:4" ht="55.8" customHeight="1" x14ac:dyDescent="0.3">
      <c r="B225" s="129" t="s">
        <v>88</v>
      </c>
      <c r="C225" s="136"/>
      <c r="D225" s="136"/>
    </row>
    <row r="226" spans="1:4" ht="30" customHeight="1" x14ac:dyDescent="0.3">
      <c r="B226" s="130" t="s">
        <v>243</v>
      </c>
      <c r="C226" s="137">
        <v>27762256.129999999</v>
      </c>
      <c r="D226" s="137">
        <v>24507891.98</v>
      </c>
    </row>
    <row r="227" spans="1:4" ht="15" thickBot="1" x14ac:dyDescent="0.35">
      <c r="B227" s="131" t="s">
        <v>168</v>
      </c>
      <c r="C227" s="139">
        <f>SUM(C226:C226)</f>
        <v>27762256.129999999</v>
      </c>
      <c r="D227" s="139">
        <f>SUM(D226:D226)</f>
        <v>24507891.98</v>
      </c>
    </row>
    <row r="228" spans="1:4" x14ac:dyDescent="0.3">
      <c r="B228" s="93"/>
      <c r="C228" s="93"/>
      <c r="D228" s="94"/>
    </row>
    <row r="229" spans="1:4" x14ac:dyDescent="0.3">
      <c r="B229" s="104" t="s">
        <v>250</v>
      </c>
      <c r="C229" s="104"/>
      <c r="D229" s="94"/>
    </row>
    <row r="230" spans="1:4" x14ac:dyDescent="0.3">
      <c r="B230" s="255" t="s">
        <v>251</v>
      </c>
      <c r="C230" s="255"/>
      <c r="D230" s="255"/>
    </row>
    <row r="231" spans="1:4" x14ac:dyDescent="0.3">
      <c r="B231" s="255"/>
      <c r="C231" s="255"/>
      <c r="D231" s="255"/>
    </row>
    <row r="232" spans="1:4" x14ac:dyDescent="0.3">
      <c r="B232" s="255"/>
      <c r="C232" s="255"/>
      <c r="D232" s="255"/>
    </row>
    <row r="233" spans="1:4" x14ac:dyDescent="0.3">
      <c r="A233" s="240" t="s">
        <v>138</v>
      </c>
      <c r="B233" s="240"/>
      <c r="C233" s="240"/>
      <c r="D233" s="240"/>
    </row>
    <row r="234" spans="1:4" ht="15" thickBot="1" x14ac:dyDescent="0.35">
      <c r="A234" s="31"/>
      <c r="B234" s="31"/>
      <c r="C234" s="31"/>
      <c r="D234" s="31"/>
    </row>
    <row r="235" spans="1:4" x14ac:dyDescent="0.3">
      <c r="B235" s="259" t="s">
        <v>148</v>
      </c>
      <c r="C235" s="260"/>
      <c r="D235" s="261"/>
    </row>
    <row r="236" spans="1:4" ht="15" thickBot="1" x14ac:dyDescent="0.35">
      <c r="B236" s="262" t="s">
        <v>249</v>
      </c>
      <c r="C236" s="263"/>
      <c r="D236" s="264"/>
    </row>
    <row r="237" spans="1:4" ht="24" x14ac:dyDescent="0.3">
      <c r="B237" s="114" t="s">
        <v>110</v>
      </c>
      <c r="C237" s="115" t="s">
        <v>169</v>
      </c>
      <c r="D237" s="115" t="s">
        <v>247</v>
      </c>
    </row>
    <row r="238" spans="1:4" x14ac:dyDescent="0.3">
      <c r="B238" s="105"/>
      <c r="C238" s="126"/>
      <c r="D238" s="106"/>
    </row>
    <row r="239" spans="1:4" ht="48" x14ac:dyDescent="0.3">
      <c r="B239" s="117" t="s">
        <v>88</v>
      </c>
      <c r="C239" s="118"/>
      <c r="D239" s="119"/>
    </row>
    <row r="240" spans="1:4" ht="22.8" x14ac:dyDescent="0.3">
      <c r="B240" s="127" t="s">
        <v>243</v>
      </c>
      <c r="C240" s="137">
        <v>125720336.04000001</v>
      </c>
      <c r="D240" s="133">
        <v>103631375.3</v>
      </c>
    </row>
    <row r="241" spans="1:4" ht="15" customHeight="1" x14ac:dyDescent="0.3">
      <c r="B241" s="81"/>
      <c r="C241" s="107"/>
      <c r="D241" s="107"/>
    </row>
    <row r="242" spans="1:4" ht="15" thickBot="1" x14ac:dyDescent="0.35">
      <c r="B242" s="112" t="s">
        <v>168</v>
      </c>
      <c r="C242" s="113">
        <f>SUM(C240:C241)</f>
        <v>125720336.04000001</v>
      </c>
      <c r="D242" s="113">
        <f>SUM(D240:D241)</f>
        <v>103631375.3</v>
      </c>
    </row>
    <row r="243" spans="1:4" x14ac:dyDescent="0.3">
      <c r="B243" s="93"/>
      <c r="C243" s="93"/>
      <c r="D243" s="94"/>
    </row>
    <row r="244" spans="1:4" x14ac:dyDescent="0.3">
      <c r="B244" s="104" t="s">
        <v>250</v>
      </c>
      <c r="C244" s="104"/>
      <c r="D244" s="94"/>
    </row>
    <row r="245" spans="1:4" x14ac:dyDescent="0.3">
      <c r="B245" s="255" t="s">
        <v>251</v>
      </c>
      <c r="C245" s="255"/>
      <c r="D245" s="255"/>
    </row>
    <row r="246" spans="1:4" x14ac:dyDescent="0.3">
      <c r="B246" s="255"/>
      <c r="C246" s="255"/>
      <c r="D246" s="255"/>
    </row>
    <row r="247" spans="1:4" ht="15" customHeight="1" x14ac:dyDescent="0.3">
      <c r="B247" s="255"/>
      <c r="C247" s="255"/>
      <c r="D247" s="255"/>
    </row>
    <row r="249" spans="1:4" x14ac:dyDescent="0.3">
      <c r="A249" s="241" t="s">
        <v>89</v>
      </c>
      <c r="B249" s="241"/>
      <c r="C249" s="241"/>
      <c r="D249" s="241"/>
    </row>
    <row r="250" spans="1:4" ht="42" customHeight="1" x14ac:dyDescent="0.3">
      <c r="A250" s="276" t="s">
        <v>139</v>
      </c>
      <c r="B250" s="276"/>
      <c r="C250" s="276"/>
      <c r="D250" s="276"/>
    </row>
    <row r="251" spans="1:4" x14ac:dyDescent="0.3">
      <c r="A251" s="29"/>
      <c r="B251" s="29"/>
      <c r="C251" s="29"/>
      <c r="D251" s="29"/>
    </row>
    <row r="252" spans="1:4" x14ac:dyDescent="0.3">
      <c r="A252" s="29"/>
      <c r="B252" s="241" t="s">
        <v>252</v>
      </c>
      <c r="C252" s="241"/>
      <c r="D252" s="241"/>
    </row>
    <row r="253" spans="1:4" x14ac:dyDescent="0.3">
      <c r="A253" s="29"/>
      <c r="B253" s="29"/>
      <c r="C253" s="29"/>
      <c r="D253" s="29"/>
    </row>
    <row r="254" spans="1:4" x14ac:dyDescent="0.3">
      <c r="A254" s="276" t="s">
        <v>140</v>
      </c>
      <c r="B254" s="276"/>
      <c r="C254" s="276"/>
      <c r="D254" s="276"/>
    </row>
    <row r="255" spans="1:4" x14ac:dyDescent="0.3">
      <c r="A255" s="29"/>
      <c r="B255" s="29"/>
      <c r="C255" s="29"/>
      <c r="D255" s="29"/>
    </row>
    <row r="256" spans="1:4" x14ac:dyDescent="0.3">
      <c r="A256" s="29"/>
      <c r="B256" s="241" t="s">
        <v>252</v>
      </c>
      <c r="C256" s="241"/>
      <c r="D256" s="241"/>
    </row>
    <row r="257" spans="1:6" x14ac:dyDescent="0.3">
      <c r="A257" s="28"/>
    </row>
    <row r="258" spans="1:6" x14ac:dyDescent="0.3">
      <c r="A258" s="276" t="s">
        <v>101</v>
      </c>
      <c r="B258" s="276"/>
      <c r="C258" s="276"/>
      <c r="D258" s="276"/>
    </row>
    <row r="259" spans="1:6" x14ac:dyDescent="0.3">
      <c r="A259" s="276" t="s">
        <v>141</v>
      </c>
      <c r="B259" s="276"/>
      <c r="C259" s="276"/>
      <c r="D259" s="276"/>
    </row>
    <row r="260" spans="1:6" ht="15" thickBot="1" x14ac:dyDescent="0.35">
      <c r="A260" s="29"/>
      <c r="B260" s="29"/>
      <c r="C260" s="29"/>
      <c r="D260" s="29"/>
    </row>
    <row r="261" spans="1:6" x14ac:dyDescent="0.3">
      <c r="B261" s="259" t="s">
        <v>148</v>
      </c>
      <c r="C261" s="260"/>
      <c r="D261" s="260"/>
      <c r="E261" s="260"/>
      <c r="F261" s="261"/>
    </row>
    <row r="262" spans="1:6" ht="15" thickBot="1" x14ac:dyDescent="0.35">
      <c r="B262" s="282" t="s">
        <v>253</v>
      </c>
      <c r="C262" s="285"/>
      <c r="D262" s="285"/>
      <c r="E262" s="285"/>
      <c r="F262" s="283"/>
    </row>
    <row r="263" spans="1:6" ht="36" x14ac:dyDescent="0.3">
      <c r="B263" s="156" t="s">
        <v>110</v>
      </c>
      <c r="C263" s="157" t="s">
        <v>283</v>
      </c>
      <c r="D263" s="158" t="s">
        <v>254</v>
      </c>
      <c r="E263" s="157" t="s">
        <v>284</v>
      </c>
      <c r="F263" s="158" t="s">
        <v>254</v>
      </c>
    </row>
    <row r="264" spans="1:6" x14ac:dyDescent="0.3">
      <c r="B264" s="105"/>
      <c r="C264" s="68"/>
      <c r="D264" s="146"/>
      <c r="E264" s="68"/>
      <c r="F264" s="146"/>
    </row>
    <row r="265" spans="1:6" x14ac:dyDescent="0.3">
      <c r="B265" s="117" t="s">
        <v>255</v>
      </c>
      <c r="C265" s="147"/>
      <c r="D265" s="119"/>
      <c r="E265" s="147"/>
      <c r="F265" s="119"/>
    </row>
    <row r="266" spans="1:6" x14ac:dyDescent="0.3">
      <c r="B266" s="117" t="s">
        <v>256</v>
      </c>
      <c r="C266" s="148"/>
      <c r="D266" s="119"/>
      <c r="E266" s="148"/>
      <c r="F266" s="119"/>
    </row>
    <row r="267" spans="1:6" x14ac:dyDescent="0.3">
      <c r="B267" s="149" t="s">
        <v>257</v>
      </c>
      <c r="C267" s="150">
        <v>21314777.489999998</v>
      </c>
      <c r="D267" s="151">
        <f>+C267/C300</f>
        <v>0.52846750795413511</v>
      </c>
      <c r="E267" s="150">
        <v>16218766.01</v>
      </c>
      <c r="F267" s="151">
        <f>+E267/E300</f>
        <v>0.36795956663921559</v>
      </c>
    </row>
    <row r="268" spans="1:6" x14ac:dyDescent="0.3">
      <c r="B268" s="149" t="s">
        <v>26</v>
      </c>
      <c r="C268" s="150">
        <v>4500986.75</v>
      </c>
      <c r="D268" s="151">
        <f>+C268/C300</f>
        <v>0.11159512466048653</v>
      </c>
      <c r="E268" s="150">
        <v>9894012.9600000009</v>
      </c>
      <c r="F268" s="151">
        <f>+E268/E300</f>
        <v>0.22446816970167158</v>
      </c>
    </row>
    <row r="269" spans="1:6" x14ac:dyDescent="0.3">
      <c r="B269" s="149" t="s">
        <v>258</v>
      </c>
      <c r="C269" s="150">
        <v>8589907.0099999998</v>
      </c>
      <c r="D269" s="151">
        <f>+C269/C300</f>
        <v>0.21297368707049338</v>
      </c>
      <c r="E269" s="150">
        <v>9059946.8800000008</v>
      </c>
      <c r="F269" s="151">
        <f>+E269/E300</f>
        <v>0.20554548513022869</v>
      </c>
    </row>
    <row r="270" spans="1:6" x14ac:dyDescent="0.3">
      <c r="B270" s="117" t="s">
        <v>259</v>
      </c>
      <c r="C270" s="148"/>
      <c r="D270" s="151"/>
      <c r="E270" s="148"/>
      <c r="F270" s="151"/>
    </row>
    <row r="271" spans="1:6" x14ac:dyDescent="0.3">
      <c r="B271" s="149" t="s">
        <v>260</v>
      </c>
      <c r="C271" s="150">
        <v>0</v>
      </c>
      <c r="D271" s="151">
        <f>+C271/C300</f>
        <v>0</v>
      </c>
      <c r="E271" s="150">
        <v>0</v>
      </c>
      <c r="F271" s="151">
        <f>+E271/E300</f>
        <v>0</v>
      </c>
    </row>
    <row r="272" spans="1:6" x14ac:dyDescent="0.3">
      <c r="B272" s="149" t="s">
        <v>261</v>
      </c>
      <c r="C272" s="150">
        <v>0</v>
      </c>
      <c r="D272" s="151">
        <f>+C272/C300</f>
        <v>0</v>
      </c>
      <c r="E272" s="150">
        <v>0</v>
      </c>
      <c r="F272" s="151">
        <f>+E272/E300</f>
        <v>0</v>
      </c>
    </row>
    <row r="273" spans="2:6" x14ac:dyDescent="0.3">
      <c r="B273" s="149" t="s">
        <v>262</v>
      </c>
      <c r="C273" s="150">
        <v>1524201.94</v>
      </c>
      <c r="D273" s="151">
        <f>+C273/C300</f>
        <v>3.7790270211760874E-2</v>
      </c>
      <c r="E273" s="150">
        <v>984633.15</v>
      </c>
      <c r="F273" s="151">
        <f>+E273/E300</f>
        <v>2.2338640741793758E-2</v>
      </c>
    </row>
    <row r="274" spans="2:6" x14ac:dyDescent="0.3">
      <c r="B274" s="149" t="s">
        <v>263</v>
      </c>
      <c r="C274" s="150">
        <v>610635.68000000005</v>
      </c>
      <c r="D274" s="151">
        <f>+C274/C300</f>
        <v>1.5139783477865373E-2</v>
      </c>
      <c r="E274" s="150">
        <v>3465257.31</v>
      </c>
      <c r="F274" s="151">
        <f>+E274/E300</f>
        <v>7.861723742082484E-2</v>
      </c>
    </row>
    <row r="275" spans="2:6" x14ac:dyDescent="0.3">
      <c r="B275" s="149" t="s">
        <v>264</v>
      </c>
      <c r="C275" s="150">
        <v>3484822.69</v>
      </c>
      <c r="D275" s="151">
        <f>+C275/C300</f>
        <v>8.6400881431219934E-2</v>
      </c>
      <c r="E275" s="150">
        <v>4390290.6100000003</v>
      </c>
      <c r="F275" s="151">
        <f>+E275/E300</f>
        <v>9.9603720115314598E-2</v>
      </c>
    </row>
    <row r="276" spans="2:6" x14ac:dyDescent="0.3">
      <c r="B276" s="149" t="s">
        <v>265</v>
      </c>
      <c r="C276" s="150">
        <v>0</v>
      </c>
      <c r="D276" s="151">
        <f>+C276/C300</f>
        <v>0</v>
      </c>
      <c r="E276" s="150">
        <v>0</v>
      </c>
      <c r="F276" s="151">
        <f>+E276/E300</f>
        <v>0</v>
      </c>
    </row>
    <row r="277" spans="2:6" x14ac:dyDescent="0.3">
      <c r="B277" s="149" t="s">
        <v>266</v>
      </c>
      <c r="C277" s="150">
        <v>0</v>
      </c>
      <c r="D277" s="151">
        <f>+C277/C300</f>
        <v>0</v>
      </c>
      <c r="E277" s="150">
        <v>0</v>
      </c>
      <c r="F277" s="151">
        <f>+E277/E300</f>
        <v>0</v>
      </c>
    </row>
    <row r="278" spans="2:6" ht="14.4" customHeight="1" x14ac:dyDescent="0.3">
      <c r="B278" s="149" t="s">
        <v>267</v>
      </c>
      <c r="C278" s="150">
        <v>0</v>
      </c>
      <c r="D278" s="151">
        <f>+C278/C300</f>
        <v>0</v>
      </c>
      <c r="E278" s="150">
        <v>0</v>
      </c>
      <c r="F278" s="151">
        <f>+E278/E300</f>
        <v>0</v>
      </c>
    </row>
    <row r="279" spans="2:6" x14ac:dyDescent="0.3">
      <c r="B279" s="149" t="s">
        <v>268</v>
      </c>
      <c r="C279" s="150">
        <v>0</v>
      </c>
      <c r="D279" s="151">
        <f>+C279/C300</f>
        <v>0</v>
      </c>
      <c r="E279" s="150">
        <v>0</v>
      </c>
      <c r="F279" s="151">
        <f>+E279/E300</f>
        <v>0</v>
      </c>
    </row>
    <row r="280" spans="2:6" ht="14.4" customHeight="1" x14ac:dyDescent="0.3">
      <c r="B280" s="117" t="s">
        <v>269</v>
      </c>
      <c r="C280" s="148">
        <v>0</v>
      </c>
      <c r="D280" s="151">
        <f>+C280/C300</f>
        <v>0</v>
      </c>
      <c r="E280" s="148">
        <v>0</v>
      </c>
      <c r="F280" s="151">
        <f>+E280/E300</f>
        <v>0</v>
      </c>
    </row>
    <row r="281" spans="2:6" x14ac:dyDescent="0.3">
      <c r="B281" s="149" t="s">
        <v>270</v>
      </c>
      <c r="C281" s="150">
        <v>0</v>
      </c>
      <c r="D281" s="151">
        <f>+C281/C300</f>
        <v>0</v>
      </c>
      <c r="E281" s="150">
        <v>0</v>
      </c>
      <c r="F281" s="151">
        <f>+E281/E300</f>
        <v>0</v>
      </c>
    </row>
    <row r="282" spans="2:6" x14ac:dyDescent="0.3">
      <c r="B282" s="149" t="s">
        <v>271</v>
      </c>
      <c r="C282" s="150">
        <v>0</v>
      </c>
      <c r="D282" s="151">
        <f>+C282/C300</f>
        <v>0</v>
      </c>
      <c r="E282" s="150">
        <v>0</v>
      </c>
      <c r="F282" s="151">
        <f>+E282/E300</f>
        <v>0</v>
      </c>
    </row>
    <row r="283" spans="2:6" x14ac:dyDescent="0.3">
      <c r="B283" s="149" t="s">
        <v>272</v>
      </c>
      <c r="C283" s="150">
        <v>0</v>
      </c>
      <c r="D283" s="151">
        <f>+C283/C300</f>
        <v>0</v>
      </c>
      <c r="E283" s="150">
        <v>0</v>
      </c>
      <c r="F283" s="151">
        <f>+E283/E300</f>
        <v>0</v>
      </c>
    </row>
    <row r="284" spans="2:6" x14ac:dyDescent="0.3">
      <c r="B284" s="117" t="s">
        <v>273</v>
      </c>
      <c r="C284" s="148"/>
      <c r="D284" s="151"/>
      <c r="E284" s="148"/>
      <c r="F284" s="151"/>
    </row>
    <row r="285" spans="2:6" x14ac:dyDescent="0.3">
      <c r="B285" s="149" t="s">
        <v>274</v>
      </c>
      <c r="C285" s="150">
        <v>307852.92</v>
      </c>
      <c r="D285" s="151">
        <f>+C285/C300</f>
        <v>7.6327451940387927E-3</v>
      </c>
      <c r="E285" s="150">
        <v>64669.75</v>
      </c>
      <c r="F285" s="151">
        <f>+E285/E300</f>
        <v>1.4671802509509423E-3</v>
      </c>
    </row>
    <row r="286" spans="2:6" x14ac:dyDescent="0.3">
      <c r="B286" s="149" t="s">
        <v>275</v>
      </c>
      <c r="C286" s="150">
        <v>0</v>
      </c>
      <c r="D286" s="151">
        <f>+C286/C300</f>
        <v>0</v>
      </c>
      <c r="E286" s="150">
        <v>0</v>
      </c>
      <c r="F286" s="151">
        <f>+E286/E300</f>
        <v>0</v>
      </c>
    </row>
    <row r="287" spans="2:6" x14ac:dyDescent="0.3">
      <c r="B287" s="149" t="s">
        <v>276</v>
      </c>
      <c r="C287" s="150">
        <v>0</v>
      </c>
      <c r="D287" s="151">
        <f>+C287/C300</f>
        <v>0</v>
      </c>
      <c r="E287" s="150">
        <v>0</v>
      </c>
      <c r="F287" s="151">
        <f>+E287/E300</f>
        <v>0</v>
      </c>
    </row>
    <row r="288" spans="2:6" x14ac:dyDescent="0.3">
      <c r="B288" s="149" t="s">
        <v>277</v>
      </c>
      <c r="C288" s="150">
        <v>0</v>
      </c>
      <c r="D288" s="151">
        <f>+C288/C300</f>
        <v>0</v>
      </c>
      <c r="E288" s="150">
        <v>0</v>
      </c>
      <c r="F288" s="151">
        <f>+E288/E300</f>
        <v>0</v>
      </c>
    </row>
    <row r="289" spans="1:6" x14ac:dyDescent="0.3">
      <c r="B289" s="149" t="s">
        <v>278</v>
      </c>
      <c r="C289" s="150">
        <v>0</v>
      </c>
      <c r="D289" s="151">
        <f>+C289/C300</f>
        <v>0</v>
      </c>
      <c r="E289" s="150">
        <v>0</v>
      </c>
      <c r="F289" s="151">
        <f>+E289/E300</f>
        <v>0</v>
      </c>
    </row>
    <row r="290" spans="1:6" x14ac:dyDescent="0.3">
      <c r="B290" s="117" t="s">
        <v>279</v>
      </c>
      <c r="C290" s="148">
        <v>0</v>
      </c>
      <c r="D290" s="151">
        <f>+C290/C300</f>
        <v>0</v>
      </c>
      <c r="E290" s="148">
        <v>0</v>
      </c>
      <c r="F290" s="151">
        <f>+E290/E300</f>
        <v>0</v>
      </c>
    </row>
    <row r="291" spans="1:6" ht="22.8" x14ac:dyDescent="0.3">
      <c r="B291" s="149" t="s">
        <v>57</v>
      </c>
      <c r="C291" s="150">
        <v>0</v>
      </c>
      <c r="D291" s="151">
        <f>+C291/C300</f>
        <v>0</v>
      </c>
      <c r="E291" s="150">
        <v>0</v>
      </c>
      <c r="F291" s="151">
        <f>+E291/E300</f>
        <v>0</v>
      </c>
    </row>
    <row r="292" spans="1:6" x14ac:dyDescent="0.3">
      <c r="B292" s="149" t="s">
        <v>5</v>
      </c>
      <c r="C292" s="150">
        <v>0</v>
      </c>
      <c r="D292" s="151">
        <f>+C292/C300</f>
        <v>0</v>
      </c>
      <c r="E292" s="150">
        <v>0</v>
      </c>
      <c r="F292" s="151">
        <f>+E292/E300</f>
        <v>0</v>
      </c>
    </row>
    <row r="293" spans="1:6" x14ac:dyDescent="0.3">
      <c r="B293" s="149" t="s">
        <v>58</v>
      </c>
      <c r="C293" s="150">
        <v>0</v>
      </c>
      <c r="D293" s="151">
        <f>+C293/C300</f>
        <v>0</v>
      </c>
      <c r="E293" s="150">
        <v>0</v>
      </c>
      <c r="F293" s="151">
        <f>+E293/E300</f>
        <v>0</v>
      </c>
    </row>
    <row r="294" spans="1:6" ht="22.8" x14ac:dyDescent="0.3">
      <c r="B294" s="149" t="s">
        <v>59</v>
      </c>
      <c r="C294" s="150">
        <v>0</v>
      </c>
      <c r="D294" s="151">
        <f>+C294/C300</f>
        <v>0</v>
      </c>
      <c r="E294" s="150">
        <v>0</v>
      </c>
      <c r="F294" s="151">
        <f>+E294/E300</f>
        <v>0</v>
      </c>
    </row>
    <row r="295" spans="1:6" x14ac:dyDescent="0.3">
      <c r="B295" s="149" t="s">
        <v>60</v>
      </c>
      <c r="C295" s="150">
        <v>0</v>
      </c>
      <c r="D295" s="151">
        <f>+C295/C300</f>
        <v>0</v>
      </c>
      <c r="E295" s="150">
        <v>0</v>
      </c>
      <c r="F295" s="151">
        <f>+E295/E300</f>
        <v>0</v>
      </c>
    </row>
    <row r="296" spans="1:6" x14ac:dyDescent="0.3">
      <c r="B296" s="149" t="s">
        <v>6</v>
      </c>
      <c r="C296" s="150">
        <v>0</v>
      </c>
      <c r="D296" s="151">
        <f>+C296/C300</f>
        <v>0</v>
      </c>
      <c r="E296" s="150">
        <v>0</v>
      </c>
      <c r="F296" s="151">
        <f>+E296/E300</f>
        <v>0</v>
      </c>
    </row>
    <row r="297" spans="1:6" x14ac:dyDescent="0.3">
      <c r="B297" s="117" t="s">
        <v>280</v>
      </c>
      <c r="C297" s="148">
        <v>0</v>
      </c>
      <c r="D297" s="151">
        <f>+C297/C300</f>
        <v>0</v>
      </c>
      <c r="E297" s="148">
        <v>0</v>
      </c>
      <c r="F297" s="151">
        <f>+E297/E300</f>
        <v>0</v>
      </c>
    </row>
    <row r="298" spans="1:6" x14ac:dyDescent="0.3">
      <c r="B298" s="149" t="s">
        <v>281</v>
      </c>
      <c r="C298" s="150">
        <v>0</v>
      </c>
      <c r="D298" s="151">
        <f>+C298/C300</f>
        <v>0</v>
      </c>
      <c r="E298" s="150">
        <v>0</v>
      </c>
      <c r="F298" s="151">
        <f>+E298/E300</f>
        <v>0</v>
      </c>
    </row>
    <row r="299" spans="1:6" x14ac:dyDescent="0.3">
      <c r="B299" s="121"/>
      <c r="C299" s="150"/>
      <c r="D299" s="152"/>
      <c r="E299" s="150"/>
      <c r="F299" s="152"/>
    </row>
    <row r="300" spans="1:6" ht="15" thickBot="1" x14ac:dyDescent="0.35">
      <c r="B300" s="153" t="s">
        <v>282</v>
      </c>
      <c r="C300" s="154">
        <f>SUM(C266:C299)</f>
        <v>40333184.479999997</v>
      </c>
      <c r="D300" s="155">
        <f>+C300/C300</f>
        <v>1</v>
      </c>
      <c r="E300" s="154">
        <f>SUM(E266:E299)</f>
        <v>44077576.670000002</v>
      </c>
      <c r="F300" s="155">
        <f>+E300/E300</f>
        <v>1</v>
      </c>
    </row>
    <row r="302" spans="1:6" x14ac:dyDescent="0.3">
      <c r="A302" s="29"/>
      <c r="B302" s="29"/>
      <c r="C302" s="29"/>
      <c r="D302" s="29"/>
    </row>
    <row r="303" spans="1:6" ht="66" customHeight="1" x14ac:dyDescent="0.3">
      <c r="A303" s="276" t="s">
        <v>142</v>
      </c>
      <c r="B303" s="276"/>
      <c r="C303" s="276"/>
      <c r="D303" s="276"/>
    </row>
    <row r="304" spans="1:6" ht="15" thickBot="1" x14ac:dyDescent="0.35">
      <c r="A304" s="29"/>
      <c r="B304" s="29"/>
      <c r="C304" s="29"/>
      <c r="D304" s="29"/>
    </row>
    <row r="305" spans="2:6" x14ac:dyDescent="0.3">
      <c r="B305" s="286" t="s">
        <v>148</v>
      </c>
      <c r="C305" s="287"/>
      <c r="D305" s="287"/>
      <c r="E305" s="287"/>
      <c r="F305" s="288"/>
    </row>
    <row r="306" spans="2:6" ht="15" thickBot="1" x14ac:dyDescent="0.35">
      <c r="B306" s="289" t="s">
        <v>253</v>
      </c>
      <c r="C306" s="290"/>
      <c r="D306" s="290"/>
      <c r="E306" s="290"/>
      <c r="F306" s="291"/>
    </row>
    <row r="307" spans="2:6" ht="20.399999999999999" x14ac:dyDescent="0.3">
      <c r="B307" s="174" t="s">
        <v>110</v>
      </c>
      <c r="C307" s="175" t="s">
        <v>169</v>
      </c>
      <c r="D307" s="176" t="s">
        <v>254</v>
      </c>
      <c r="E307" s="175" t="s">
        <v>285</v>
      </c>
      <c r="F307" s="176" t="s">
        <v>254</v>
      </c>
    </row>
    <row r="308" spans="2:6" x14ac:dyDescent="0.3">
      <c r="B308" s="159"/>
      <c r="C308" s="160"/>
      <c r="D308" s="161"/>
      <c r="E308" s="160"/>
      <c r="F308" s="161"/>
    </row>
    <row r="309" spans="2:6" x14ac:dyDescent="0.3">
      <c r="B309" s="162" t="s">
        <v>255</v>
      </c>
      <c r="C309" s="163"/>
      <c r="D309" s="164"/>
      <c r="E309" s="163"/>
      <c r="F309" s="164"/>
    </row>
    <row r="310" spans="2:6" x14ac:dyDescent="0.3">
      <c r="B310" s="162" t="s">
        <v>256</v>
      </c>
      <c r="C310" s="165"/>
      <c r="D310" s="164"/>
      <c r="E310" s="165"/>
      <c r="F310" s="164"/>
    </row>
    <row r="311" spans="2:6" x14ac:dyDescent="0.3">
      <c r="B311" s="166" t="s">
        <v>257</v>
      </c>
      <c r="C311" s="167">
        <v>70746326.859999999</v>
      </c>
      <c r="D311" s="168">
        <f>+C311/C344</f>
        <v>0.45916344546845606</v>
      </c>
      <c r="E311" s="167">
        <v>55567676</v>
      </c>
      <c r="F311" s="168">
        <f>+E311/E344</f>
        <v>0.3811018766942636</v>
      </c>
    </row>
    <row r="312" spans="2:6" x14ac:dyDescent="0.3">
      <c r="B312" s="166" t="s">
        <v>26</v>
      </c>
      <c r="C312" s="167">
        <v>19834171.690000001</v>
      </c>
      <c r="D312" s="168">
        <f>+C312/C344</f>
        <v>0.12872932087648051</v>
      </c>
      <c r="E312" s="167">
        <v>29696363.289999999</v>
      </c>
      <c r="F312" s="168">
        <f>+E312/E344</f>
        <v>0.20366768228373697</v>
      </c>
    </row>
    <row r="313" spans="2:6" x14ac:dyDescent="0.3">
      <c r="B313" s="166" t="s">
        <v>258</v>
      </c>
      <c r="C313" s="167">
        <v>43856191.759999998</v>
      </c>
      <c r="D313" s="168">
        <f>+C313/C344</f>
        <v>0.2846389488672163</v>
      </c>
      <c r="E313" s="167">
        <v>32680057.440000001</v>
      </c>
      <c r="F313" s="168">
        <f>+E313/E344</f>
        <v>0.22413086379319394</v>
      </c>
    </row>
    <row r="314" spans="2:6" x14ac:dyDescent="0.3">
      <c r="B314" s="162" t="s">
        <v>259</v>
      </c>
      <c r="C314" s="165"/>
      <c r="D314" s="168"/>
      <c r="E314" s="165"/>
      <c r="F314" s="168"/>
    </row>
    <row r="315" spans="2:6" x14ac:dyDescent="0.3">
      <c r="B315" s="166" t="s">
        <v>260</v>
      </c>
      <c r="C315" s="167">
        <v>0</v>
      </c>
      <c r="D315" s="168">
        <f>+C315/C344</f>
        <v>0</v>
      </c>
      <c r="E315" s="167">
        <v>0</v>
      </c>
      <c r="F315" s="168">
        <f>+E315/E344</f>
        <v>0</v>
      </c>
    </row>
    <row r="316" spans="2:6" x14ac:dyDescent="0.3">
      <c r="B316" s="166" t="s">
        <v>261</v>
      </c>
      <c r="C316" s="167">
        <v>0</v>
      </c>
      <c r="D316" s="168">
        <f>+C316/C344</f>
        <v>0</v>
      </c>
      <c r="E316" s="167">
        <v>0</v>
      </c>
      <c r="F316" s="168">
        <f>+E316/E344</f>
        <v>0</v>
      </c>
    </row>
    <row r="317" spans="2:6" x14ac:dyDescent="0.3">
      <c r="B317" s="166" t="s">
        <v>262</v>
      </c>
      <c r="C317" s="167">
        <v>4061630.97</v>
      </c>
      <c r="D317" s="168">
        <f>+C317/C344</f>
        <v>2.6361120826769485E-2</v>
      </c>
      <c r="E317" s="167">
        <v>4278027.4400000004</v>
      </c>
      <c r="F317" s="168">
        <f>+E317/E344</f>
        <v>2.9340156063635922E-2</v>
      </c>
    </row>
    <row r="318" spans="2:6" x14ac:dyDescent="0.3">
      <c r="B318" s="166" t="s">
        <v>263</v>
      </c>
      <c r="C318" s="167">
        <v>2433383.9900000002</v>
      </c>
      <c r="D318" s="168">
        <f>+C318/C344</f>
        <v>1.5793342588757253E-2</v>
      </c>
      <c r="E318" s="167">
        <v>10571077.99</v>
      </c>
      <c r="F318" s="168">
        <f>+E318/E344</f>
        <v>7.2500020707549906E-2</v>
      </c>
    </row>
    <row r="319" spans="2:6" x14ac:dyDescent="0.3">
      <c r="B319" s="166" t="s">
        <v>264</v>
      </c>
      <c r="C319" s="167">
        <v>12492276.960000001</v>
      </c>
      <c r="D319" s="168">
        <f>+C319/C344</f>
        <v>8.1078370924483223E-2</v>
      </c>
      <c r="E319" s="167">
        <v>12713417.42</v>
      </c>
      <c r="F319" s="168">
        <f>+E319/E344</f>
        <v>8.7192907581010642E-2</v>
      </c>
    </row>
    <row r="320" spans="2:6" x14ac:dyDescent="0.3">
      <c r="B320" s="166" t="s">
        <v>265</v>
      </c>
      <c r="C320" s="167">
        <v>0</v>
      </c>
      <c r="D320" s="168">
        <f>+C320/C344</f>
        <v>0</v>
      </c>
      <c r="E320" s="167">
        <v>0</v>
      </c>
      <c r="F320" s="168">
        <f>+E320/E344</f>
        <v>0</v>
      </c>
    </row>
    <row r="321" spans="2:6" x14ac:dyDescent="0.3">
      <c r="B321" s="166" t="s">
        <v>266</v>
      </c>
      <c r="C321" s="167">
        <v>0</v>
      </c>
      <c r="D321" s="168">
        <f>+C321/C344</f>
        <v>0</v>
      </c>
      <c r="E321" s="167">
        <v>0</v>
      </c>
      <c r="F321" s="168">
        <f>+E321/E344</f>
        <v>0</v>
      </c>
    </row>
    <row r="322" spans="2:6" x14ac:dyDescent="0.3">
      <c r="B322" s="166" t="s">
        <v>267</v>
      </c>
      <c r="C322" s="167">
        <v>0</v>
      </c>
      <c r="D322" s="168">
        <f>+C322/C344</f>
        <v>0</v>
      </c>
      <c r="E322" s="167">
        <v>0</v>
      </c>
      <c r="F322" s="168">
        <f>+E322/E344</f>
        <v>0</v>
      </c>
    </row>
    <row r="323" spans="2:6" x14ac:dyDescent="0.3">
      <c r="B323" s="166" t="s">
        <v>268</v>
      </c>
      <c r="C323" s="167">
        <v>0</v>
      </c>
      <c r="D323" s="168">
        <f>+C323/C344</f>
        <v>0</v>
      </c>
      <c r="E323" s="167">
        <v>0</v>
      </c>
      <c r="F323" s="168">
        <f>+E323/E344</f>
        <v>0</v>
      </c>
    </row>
    <row r="324" spans="2:6" x14ac:dyDescent="0.3">
      <c r="B324" s="162" t="s">
        <v>269</v>
      </c>
      <c r="C324" s="165">
        <v>0</v>
      </c>
      <c r="D324" s="168">
        <f>+C324/C344</f>
        <v>0</v>
      </c>
      <c r="E324" s="165">
        <v>0</v>
      </c>
      <c r="F324" s="168">
        <f>+E324/E344</f>
        <v>0</v>
      </c>
    </row>
    <row r="325" spans="2:6" x14ac:dyDescent="0.3">
      <c r="B325" s="166" t="s">
        <v>270</v>
      </c>
      <c r="C325" s="167">
        <v>0</v>
      </c>
      <c r="D325" s="168">
        <f>+C325/C344</f>
        <v>0</v>
      </c>
      <c r="E325" s="167">
        <v>0</v>
      </c>
      <c r="F325" s="168">
        <f>+E325/E344</f>
        <v>0</v>
      </c>
    </row>
    <row r="326" spans="2:6" x14ac:dyDescent="0.3">
      <c r="B326" s="166" t="s">
        <v>271</v>
      </c>
      <c r="C326" s="167">
        <v>0</v>
      </c>
      <c r="D326" s="168">
        <f>+C326/C344</f>
        <v>0</v>
      </c>
      <c r="E326" s="167">
        <v>0</v>
      </c>
      <c r="F326" s="168">
        <f>+E326/E344</f>
        <v>0</v>
      </c>
    </row>
    <row r="327" spans="2:6" x14ac:dyDescent="0.3">
      <c r="B327" s="166" t="s">
        <v>272</v>
      </c>
      <c r="C327" s="167">
        <v>0</v>
      </c>
      <c r="D327" s="168">
        <f>+C327/C344</f>
        <v>0</v>
      </c>
      <c r="E327" s="167">
        <v>0</v>
      </c>
      <c r="F327" s="168">
        <f>+E327/E344</f>
        <v>0</v>
      </c>
    </row>
    <row r="328" spans="2:6" x14ac:dyDescent="0.3">
      <c r="B328" s="162" t="s">
        <v>273</v>
      </c>
      <c r="C328" s="165"/>
      <c r="D328" s="168"/>
      <c r="E328" s="165"/>
      <c r="F328" s="168"/>
    </row>
    <row r="329" spans="2:6" x14ac:dyDescent="0.3">
      <c r="B329" s="166" t="s">
        <v>274</v>
      </c>
      <c r="C329" s="167">
        <v>652583.66</v>
      </c>
      <c r="D329" s="168">
        <f>+C329/C344</f>
        <v>4.2354504478370808E-3</v>
      </c>
      <c r="E329" s="167">
        <v>301311.05</v>
      </c>
      <c r="F329" s="168">
        <f>+E329/E344</f>
        <v>2.0664928766090398E-3</v>
      </c>
    </row>
    <row r="330" spans="2:6" x14ac:dyDescent="0.3">
      <c r="B330" s="166" t="s">
        <v>275</v>
      </c>
      <c r="C330" s="167">
        <v>0</v>
      </c>
      <c r="D330" s="168">
        <f>+C330/C344</f>
        <v>0</v>
      </c>
      <c r="E330" s="167">
        <v>0</v>
      </c>
      <c r="F330" s="168">
        <f>+E330/E344</f>
        <v>0</v>
      </c>
    </row>
    <row r="331" spans="2:6" x14ac:dyDescent="0.3">
      <c r="B331" s="166" t="s">
        <v>276</v>
      </c>
      <c r="C331" s="167">
        <v>0</v>
      </c>
      <c r="D331" s="168">
        <f>+C331/C344</f>
        <v>0</v>
      </c>
      <c r="E331" s="167">
        <v>0</v>
      </c>
      <c r="F331" s="168">
        <f>+E331/E344</f>
        <v>0</v>
      </c>
    </row>
    <row r="332" spans="2:6" x14ac:dyDescent="0.3">
      <c r="B332" s="166" t="s">
        <v>277</v>
      </c>
      <c r="C332" s="167">
        <v>0</v>
      </c>
      <c r="D332" s="168">
        <f>+C332/C344</f>
        <v>0</v>
      </c>
      <c r="E332" s="167">
        <v>0</v>
      </c>
      <c r="F332" s="168">
        <f>+E332/E344</f>
        <v>0</v>
      </c>
    </row>
    <row r="333" spans="2:6" x14ac:dyDescent="0.3">
      <c r="B333" s="166" t="s">
        <v>278</v>
      </c>
      <c r="C333" s="167">
        <v>0</v>
      </c>
      <c r="D333" s="168">
        <f>+C333/C344</f>
        <v>0</v>
      </c>
      <c r="E333" s="167">
        <v>0</v>
      </c>
      <c r="F333" s="168">
        <f>+E333/E344</f>
        <v>0</v>
      </c>
    </row>
    <row r="334" spans="2:6" x14ac:dyDescent="0.3">
      <c r="B334" s="162" t="s">
        <v>279</v>
      </c>
      <c r="C334" s="165">
        <v>0</v>
      </c>
      <c r="D334" s="168">
        <f>+C334/C344</f>
        <v>0</v>
      </c>
      <c r="E334" s="165">
        <v>0</v>
      </c>
      <c r="F334" s="168">
        <f>+E334/E344</f>
        <v>0</v>
      </c>
    </row>
    <row r="335" spans="2:6" ht="20.399999999999999" x14ac:dyDescent="0.3">
      <c r="B335" s="166" t="s">
        <v>57</v>
      </c>
      <c r="C335" s="167">
        <v>0</v>
      </c>
      <c r="D335" s="168">
        <f>+C335/C344</f>
        <v>0</v>
      </c>
      <c r="E335" s="167">
        <v>0</v>
      </c>
      <c r="F335" s="168">
        <f>+E335/E344</f>
        <v>0</v>
      </c>
    </row>
    <row r="336" spans="2:6" x14ac:dyDescent="0.3">
      <c r="B336" s="166" t="s">
        <v>5</v>
      </c>
      <c r="C336" s="167">
        <v>0</v>
      </c>
      <c r="D336" s="168">
        <f>+C336/C344</f>
        <v>0</v>
      </c>
      <c r="E336" s="167">
        <v>0</v>
      </c>
      <c r="F336" s="168">
        <f>+E336/E344</f>
        <v>0</v>
      </c>
    </row>
    <row r="337" spans="1:6" x14ac:dyDescent="0.3">
      <c r="B337" s="166" t="s">
        <v>58</v>
      </c>
      <c r="C337" s="167">
        <v>0</v>
      </c>
      <c r="D337" s="168">
        <f>+C337/C344</f>
        <v>0</v>
      </c>
      <c r="E337" s="167">
        <v>0</v>
      </c>
      <c r="F337" s="168">
        <f>+E337/E344</f>
        <v>0</v>
      </c>
    </row>
    <row r="338" spans="1:6" ht="20.399999999999999" x14ac:dyDescent="0.3">
      <c r="B338" s="166" t="s">
        <v>59</v>
      </c>
      <c r="C338" s="167">
        <v>0</v>
      </c>
      <c r="D338" s="168">
        <f>+C338/C344</f>
        <v>0</v>
      </c>
      <c r="E338" s="167">
        <v>0</v>
      </c>
      <c r="F338" s="168">
        <f>+E338/E344</f>
        <v>0</v>
      </c>
    </row>
    <row r="339" spans="1:6" x14ac:dyDescent="0.3">
      <c r="B339" s="166" t="s">
        <v>60</v>
      </c>
      <c r="C339" s="167">
        <v>0</v>
      </c>
      <c r="D339" s="168">
        <f>+C339/C344</f>
        <v>0</v>
      </c>
      <c r="E339" s="167">
        <v>0</v>
      </c>
      <c r="F339" s="168">
        <f>+E339/E344</f>
        <v>0</v>
      </c>
    </row>
    <row r="340" spans="1:6" x14ac:dyDescent="0.3">
      <c r="B340" s="166" t="s">
        <v>6</v>
      </c>
      <c r="C340" s="167">
        <v>0</v>
      </c>
      <c r="D340" s="168">
        <f>+C340/C344</f>
        <v>0</v>
      </c>
      <c r="E340" s="167">
        <v>0</v>
      </c>
      <c r="F340" s="168">
        <f>+E340/E344</f>
        <v>0</v>
      </c>
    </row>
    <row r="341" spans="1:6" x14ac:dyDescent="0.3">
      <c r="B341" s="162" t="s">
        <v>280</v>
      </c>
      <c r="C341" s="165">
        <v>0</v>
      </c>
      <c r="D341" s="168">
        <f>+C341/C344</f>
        <v>0</v>
      </c>
      <c r="E341" s="165">
        <v>0</v>
      </c>
      <c r="F341" s="168">
        <f>+E341/E344</f>
        <v>0</v>
      </c>
    </row>
    <row r="342" spans="1:6" x14ac:dyDescent="0.3">
      <c r="B342" s="166" t="s">
        <v>281</v>
      </c>
      <c r="C342" s="167">
        <v>0</v>
      </c>
      <c r="D342" s="168">
        <f>+C342/C344</f>
        <v>0</v>
      </c>
      <c r="E342" s="167">
        <v>0</v>
      </c>
      <c r="F342" s="168">
        <f>+E342/E344</f>
        <v>0</v>
      </c>
    </row>
    <row r="343" spans="1:6" x14ac:dyDescent="0.3">
      <c r="B343" s="169"/>
      <c r="C343" s="167"/>
      <c r="D343" s="170"/>
      <c r="E343" s="167"/>
      <c r="F343" s="170"/>
    </row>
    <row r="344" spans="1:6" ht="15" thickBot="1" x14ac:dyDescent="0.35">
      <c r="B344" s="171" t="s">
        <v>282</v>
      </c>
      <c r="C344" s="172">
        <f>SUM(C310:C343)</f>
        <v>154076565.89000002</v>
      </c>
      <c r="D344" s="173">
        <f>+C344/C344</f>
        <v>1</v>
      </c>
      <c r="E344" s="172">
        <f>SUM(E310:E343)</f>
        <v>145807930.63</v>
      </c>
      <c r="F344" s="173">
        <f>+E344/E344</f>
        <v>1</v>
      </c>
    </row>
    <row r="346" spans="1:6" x14ac:dyDescent="0.3">
      <c r="A346" s="28"/>
    </row>
    <row r="347" spans="1:6" x14ac:dyDescent="0.3">
      <c r="A347" s="28"/>
    </row>
    <row r="348" spans="1:6" x14ac:dyDescent="0.3">
      <c r="A348" s="277" t="s">
        <v>98</v>
      </c>
      <c r="B348" s="277"/>
      <c r="C348" s="277"/>
      <c r="D348" s="277"/>
    </row>
    <row r="349" spans="1:6" x14ac:dyDescent="0.3">
      <c r="A349" s="28"/>
    </row>
    <row r="350" spans="1:6" x14ac:dyDescent="0.3">
      <c r="A350" s="276" t="s">
        <v>143</v>
      </c>
      <c r="B350" s="276"/>
      <c r="C350" s="276"/>
      <c r="D350" s="276"/>
    </row>
    <row r="351" spans="1:6" ht="15" thickBot="1" x14ac:dyDescent="0.35">
      <c r="A351" s="29"/>
      <c r="B351" s="29"/>
      <c r="C351" s="29"/>
      <c r="D351" s="29"/>
    </row>
    <row r="352" spans="1:6" x14ac:dyDescent="0.3">
      <c r="B352" s="259" t="s">
        <v>148</v>
      </c>
      <c r="C352" s="261"/>
    </row>
    <row r="353" spans="1:4" ht="15" thickBot="1" x14ac:dyDescent="0.35">
      <c r="B353" s="282" t="s">
        <v>286</v>
      </c>
      <c r="C353" s="283"/>
    </row>
    <row r="354" spans="1:4" ht="24.6" thickBot="1" x14ac:dyDescent="0.35">
      <c r="B354" s="183" t="s">
        <v>110</v>
      </c>
      <c r="C354" s="184" t="s">
        <v>169</v>
      </c>
    </row>
    <row r="355" spans="1:4" x14ac:dyDescent="0.3">
      <c r="B355" s="177"/>
      <c r="C355" s="178"/>
    </row>
    <row r="356" spans="1:4" x14ac:dyDescent="0.3">
      <c r="B356" s="179" t="s">
        <v>287</v>
      </c>
      <c r="C356" s="180"/>
    </row>
    <row r="357" spans="1:4" x14ac:dyDescent="0.3">
      <c r="B357" s="179" t="s">
        <v>288</v>
      </c>
      <c r="C357" s="180"/>
    </row>
    <row r="358" spans="1:4" x14ac:dyDescent="0.3">
      <c r="B358" s="86" t="s">
        <v>289</v>
      </c>
      <c r="C358" s="181">
        <v>0</v>
      </c>
    </row>
    <row r="359" spans="1:4" x14ac:dyDescent="0.3">
      <c r="B359" s="86" t="s">
        <v>290</v>
      </c>
      <c r="C359" s="181">
        <v>0</v>
      </c>
    </row>
    <row r="360" spans="1:4" x14ac:dyDescent="0.3">
      <c r="B360" s="86" t="s">
        <v>291</v>
      </c>
      <c r="C360" s="181">
        <v>-1830455.71</v>
      </c>
    </row>
    <row r="361" spans="1:4" ht="15" thickBot="1" x14ac:dyDescent="0.35">
      <c r="B361" s="91" t="s">
        <v>168</v>
      </c>
      <c r="C361" s="182">
        <f>SUM(C358:C360)</f>
        <v>-1830455.71</v>
      </c>
    </row>
    <row r="362" spans="1:4" x14ac:dyDescent="0.3">
      <c r="B362" s="93"/>
      <c r="C362" s="94"/>
    </row>
    <row r="363" spans="1:4" x14ac:dyDescent="0.3">
      <c r="A363" s="29"/>
      <c r="B363" s="29"/>
      <c r="C363" s="29"/>
      <c r="D363" s="29"/>
    </row>
    <row r="364" spans="1:4" x14ac:dyDescent="0.3">
      <c r="A364" s="29"/>
      <c r="B364" s="29"/>
      <c r="C364" s="29"/>
      <c r="D364" s="29"/>
    </row>
    <row r="365" spans="1:4" ht="54" customHeight="1" thickBot="1" x14ac:dyDescent="0.35">
      <c r="A365" s="276" t="s">
        <v>144</v>
      </c>
      <c r="B365" s="276"/>
      <c r="C365" s="276"/>
      <c r="D365" s="276"/>
    </row>
    <row r="366" spans="1:4" x14ac:dyDescent="0.3">
      <c r="B366" s="259" t="s">
        <v>148</v>
      </c>
      <c r="C366" s="261"/>
    </row>
    <row r="367" spans="1:4" ht="15" thickBot="1" x14ac:dyDescent="0.35">
      <c r="B367" s="282" t="s">
        <v>286</v>
      </c>
      <c r="C367" s="283"/>
    </row>
    <row r="368" spans="1:4" ht="24.6" thickBot="1" x14ac:dyDescent="0.35">
      <c r="B368" s="183" t="s">
        <v>110</v>
      </c>
      <c r="C368" s="184" t="s">
        <v>169</v>
      </c>
    </row>
    <row r="369" spans="1:4" x14ac:dyDescent="0.3">
      <c r="B369" s="177"/>
      <c r="C369" s="178"/>
    </row>
    <row r="370" spans="1:4" x14ac:dyDescent="0.3">
      <c r="B370" s="179" t="s">
        <v>287</v>
      </c>
      <c r="C370" s="180"/>
    </row>
    <row r="371" spans="1:4" x14ac:dyDescent="0.3">
      <c r="B371" s="179" t="s">
        <v>288</v>
      </c>
      <c r="C371" s="180"/>
    </row>
    <row r="372" spans="1:4" x14ac:dyDescent="0.3">
      <c r="B372" s="86" t="s">
        <v>289</v>
      </c>
      <c r="C372" s="181">
        <v>0</v>
      </c>
    </row>
    <row r="373" spans="1:4" x14ac:dyDescent="0.3">
      <c r="B373" s="86" t="s">
        <v>290</v>
      </c>
      <c r="C373" s="181">
        <v>0</v>
      </c>
    </row>
    <row r="374" spans="1:4" x14ac:dyDescent="0.3">
      <c r="B374" s="86" t="s">
        <v>291</v>
      </c>
      <c r="C374" s="181">
        <v>-1830455.71</v>
      </c>
    </row>
    <row r="375" spans="1:4" ht="15" thickBot="1" x14ac:dyDescent="0.35">
      <c r="B375" s="91" t="s">
        <v>168</v>
      </c>
      <c r="C375" s="182">
        <f>SUM(C372:C374)</f>
        <v>-1830455.71</v>
      </c>
    </row>
    <row r="376" spans="1:4" x14ac:dyDescent="0.3">
      <c r="B376" s="93"/>
      <c r="C376" s="94"/>
    </row>
    <row r="377" spans="1:4" x14ac:dyDescent="0.3">
      <c r="A377" s="28"/>
    </row>
    <row r="378" spans="1:4" x14ac:dyDescent="0.3">
      <c r="A378" s="276" t="s">
        <v>145</v>
      </c>
      <c r="B378" s="276"/>
      <c r="C378" s="276"/>
      <c r="D378" s="276"/>
    </row>
    <row r="379" spans="1:4" ht="15" thickBot="1" x14ac:dyDescent="0.35">
      <c r="A379" s="29"/>
      <c r="B379" s="29"/>
      <c r="C379" s="29"/>
      <c r="D379" s="29"/>
    </row>
    <row r="380" spans="1:4" ht="14.4" customHeight="1" x14ac:dyDescent="0.3">
      <c r="B380" s="259" t="s">
        <v>148</v>
      </c>
      <c r="C380" s="261"/>
    </row>
    <row r="381" spans="1:4" ht="15" thickBot="1" x14ac:dyDescent="0.35">
      <c r="B381" s="262" t="s">
        <v>292</v>
      </c>
      <c r="C381" s="264"/>
    </row>
    <row r="382" spans="1:4" ht="31.2" customHeight="1" thickBot="1" x14ac:dyDescent="0.35">
      <c r="B382" s="190" t="s">
        <v>110</v>
      </c>
      <c r="C382" s="191" t="s">
        <v>169</v>
      </c>
    </row>
    <row r="383" spans="1:4" x14ac:dyDescent="0.3">
      <c r="B383" s="177"/>
      <c r="C383" s="178"/>
    </row>
    <row r="384" spans="1:4" x14ac:dyDescent="0.3">
      <c r="B384" s="185" t="s">
        <v>293</v>
      </c>
      <c r="C384" s="180"/>
    </row>
    <row r="385" spans="2:3" x14ac:dyDescent="0.3">
      <c r="B385" s="185" t="s">
        <v>294</v>
      </c>
      <c r="C385" s="180">
        <v>0</v>
      </c>
    </row>
    <row r="386" spans="2:3" x14ac:dyDescent="0.3">
      <c r="B386" s="185" t="s">
        <v>295</v>
      </c>
      <c r="C386" s="180">
        <v>0</v>
      </c>
    </row>
    <row r="387" spans="2:3" ht="14.4" customHeight="1" x14ac:dyDescent="0.3">
      <c r="B387" s="185" t="s">
        <v>296</v>
      </c>
      <c r="C387" s="180">
        <v>0</v>
      </c>
    </row>
    <row r="388" spans="2:3" ht="14.4" customHeight="1" x14ac:dyDescent="0.3">
      <c r="B388" s="86" t="s">
        <v>297</v>
      </c>
      <c r="C388" s="180">
        <v>0</v>
      </c>
    </row>
    <row r="389" spans="2:3" x14ac:dyDescent="0.3">
      <c r="B389" s="86" t="s">
        <v>298</v>
      </c>
      <c r="C389" s="180">
        <v>0</v>
      </c>
    </row>
    <row r="390" spans="2:3" x14ac:dyDescent="0.3">
      <c r="B390" s="86" t="s">
        <v>299</v>
      </c>
      <c r="C390" s="180">
        <v>0</v>
      </c>
    </row>
    <row r="391" spans="2:3" x14ac:dyDescent="0.3">
      <c r="B391" s="86" t="s">
        <v>300</v>
      </c>
      <c r="C391" s="180">
        <v>0</v>
      </c>
    </row>
    <row r="392" spans="2:3" x14ac:dyDescent="0.3">
      <c r="B392" s="185" t="s">
        <v>301</v>
      </c>
      <c r="C392" s="180">
        <v>0</v>
      </c>
    </row>
    <row r="393" spans="2:3" x14ac:dyDescent="0.3">
      <c r="B393" s="86" t="s">
        <v>302</v>
      </c>
      <c r="C393" s="96">
        <v>0</v>
      </c>
    </row>
    <row r="394" spans="2:3" x14ac:dyDescent="0.3">
      <c r="B394" s="86" t="s">
        <v>303</v>
      </c>
      <c r="C394" s="96">
        <v>0</v>
      </c>
    </row>
    <row r="395" spans="2:3" x14ac:dyDescent="0.3">
      <c r="B395" s="86" t="s">
        <v>304</v>
      </c>
      <c r="C395" s="96">
        <v>0</v>
      </c>
    </row>
    <row r="396" spans="2:3" x14ac:dyDescent="0.3">
      <c r="B396" s="185" t="s">
        <v>305</v>
      </c>
      <c r="C396" s="106"/>
    </row>
    <row r="397" spans="2:3" x14ac:dyDescent="0.3">
      <c r="B397" s="86" t="s">
        <v>306</v>
      </c>
      <c r="C397" s="96">
        <v>-7485202.9400000004</v>
      </c>
    </row>
    <row r="398" spans="2:3" x14ac:dyDescent="0.3">
      <c r="B398" s="86" t="s">
        <v>307</v>
      </c>
      <c r="C398" s="96">
        <v>-9793114.7699999996</v>
      </c>
    </row>
    <row r="399" spans="2:3" x14ac:dyDescent="0.3">
      <c r="B399" s="123"/>
      <c r="C399" s="186"/>
    </row>
    <row r="400" spans="2:3" ht="14.4" customHeight="1" thickBot="1" x14ac:dyDescent="0.35">
      <c r="B400" s="187" t="s">
        <v>168</v>
      </c>
      <c r="C400" s="188">
        <f>SUM(C385:C399)</f>
        <v>-17278317.710000001</v>
      </c>
    </row>
    <row r="401" spans="1:4" x14ac:dyDescent="0.3">
      <c r="B401" s="189"/>
      <c r="C401" s="189"/>
    </row>
    <row r="402" spans="1:4" x14ac:dyDescent="0.3">
      <c r="B402" s="104"/>
    </row>
    <row r="403" spans="1:4" ht="14.4" customHeight="1" x14ac:dyDescent="0.3">
      <c r="B403" s="255"/>
      <c r="C403" s="255"/>
    </row>
    <row r="404" spans="1:4" x14ac:dyDescent="0.3">
      <c r="A404" s="28"/>
    </row>
    <row r="405" spans="1:4" x14ac:dyDescent="0.3">
      <c r="A405" s="276" t="s">
        <v>146</v>
      </c>
      <c r="B405" s="276"/>
      <c r="C405" s="276"/>
      <c r="D405" s="276"/>
    </row>
    <row r="406" spans="1:4" ht="15" thickBot="1" x14ac:dyDescent="0.35">
      <c r="A406" s="28"/>
    </row>
    <row r="407" spans="1:4" x14ac:dyDescent="0.3">
      <c r="B407" s="259" t="s">
        <v>148</v>
      </c>
      <c r="C407" s="261"/>
    </row>
    <row r="408" spans="1:4" ht="15" thickBot="1" x14ac:dyDescent="0.35">
      <c r="B408" s="262" t="s">
        <v>292</v>
      </c>
      <c r="C408" s="264"/>
    </row>
    <row r="409" spans="1:4" ht="24.6" thickBot="1" x14ac:dyDescent="0.35">
      <c r="B409" s="190" t="s">
        <v>110</v>
      </c>
      <c r="C409" s="191" t="s">
        <v>169</v>
      </c>
    </row>
    <row r="410" spans="1:4" x14ac:dyDescent="0.3">
      <c r="B410" s="177"/>
      <c r="C410" s="178"/>
    </row>
    <row r="411" spans="1:4" x14ac:dyDescent="0.3">
      <c r="B411" s="185" t="s">
        <v>293</v>
      </c>
      <c r="C411" s="180"/>
    </row>
    <row r="412" spans="1:4" x14ac:dyDescent="0.3">
      <c r="B412" s="185" t="s">
        <v>294</v>
      </c>
      <c r="C412" s="180">
        <v>0</v>
      </c>
    </row>
    <row r="413" spans="1:4" x14ac:dyDescent="0.3">
      <c r="B413" s="185" t="s">
        <v>295</v>
      </c>
      <c r="C413" s="180">
        <v>0</v>
      </c>
    </row>
    <row r="414" spans="1:4" x14ac:dyDescent="0.3">
      <c r="B414" s="185" t="s">
        <v>296</v>
      </c>
      <c r="C414" s="180">
        <v>0</v>
      </c>
    </row>
    <row r="415" spans="1:4" x14ac:dyDescent="0.3">
      <c r="B415" s="86" t="s">
        <v>297</v>
      </c>
      <c r="C415" s="180">
        <v>0</v>
      </c>
    </row>
    <row r="416" spans="1:4" x14ac:dyDescent="0.3">
      <c r="B416" s="86" t="s">
        <v>298</v>
      </c>
      <c r="C416" s="180">
        <v>0</v>
      </c>
    </row>
    <row r="417" spans="1:4" x14ac:dyDescent="0.3">
      <c r="B417" s="86" t="s">
        <v>299</v>
      </c>
      <c r="C417" s="180">
        <v>0</v>
      </c>
    </row>
    <row r="418" spans="1:4" x14ac:dyDescent="0.3">
      <c r="B418" s="86" t="s">
        <v>300</v>
      </c>
      <c r="C418" s="180">
        <v>0</v>
      </c>
    </row>
    <row r="419" spans="1:4" x14ac:dyDescent="0.3">
      <c r="B419" s="185" t="s">
        <v>301</v>
      </c>
      <c r="C419" s="180">
        <v>0</v>
      </c>
    </row>
    <row r="420" spans="1:4" x14ac:dyDescent="0.3">
      <c r="B420" s="86" t="s">
        <v>302</v>
      </c>
      <c r="C420" s="96">
        <v>0</v>
      </c>
    </row>
    <row r="421" spans="1:4" x14ac:dyDescent="0.3">
      <c r="B421" s="86" t="s">
        <v>303</v>
      </c>
      <c r="C421" s="96">
        <v>0</v>
      </c>
    </row>
    <row r="422" spans="1:4" x14ac:dyDescent="0.3">
      <c r="B422" s="86" t="s">
        <v>304</v>
      </c>
      <c r="C422" s="96">
        <v>0</v>
      </c>
    </row>
    <row r="423" spans="1:4" x14ac:dyDescent="0.3">
      <c r="B423" s="185" t="s">
        <v>305</v>
      </c>
      <c r="C423" s="106"/>
    </row>
    <row r="424" spans="1:4" x14ac:dyDescent="0.3">
      <c r="B424" s="86" t="s">
        <v>306</v>
      </c>
      <c r="C424" s="96">
        <v>-7485202.9400000004</v>
      </c>
    </row>
    <row r="425" spans="1:4" x14ac:dyDescent="0.3">
      <c r="B425" s="86" t="s">
        <v>307</v>
      </c>
      <c r="C425" s="96">
        <v>-9793114.7699999996</v>
      </c>
    </row>
    <row r="426" spans="1:4" x14ac:dyDescent="0.3">
      <c r="B426" s="123"/>
      <c r="C426" s="186"/>
    </row>
    <row r="427" spans="1:4" ht="15" thickBot="1" x14ac:dyDescent="0.35">
      <c r="B427" s="187" t="s">
        <v>168</v>
      </c>
      <c r="C427" s="188">
        <f>SUM(C412:C426)</f>
        <v>-17278317.710000001</v>
      </c>
    </row>
    <row r="428" spans="1:4" x14ac:dyDescent="0.3">
      <c r="B428" s="189"/>
      <c r="C428" s="189"/>
    </row>
    <row r="429" spans="1:4" x14ac:dyDescent="0.3">
      <c r="A429" s="28"/>
    </row>
    <row r="430" spans="1:4" x14ac:dyDescent="0.3">
      <c r="A430" s="28"/>
    </row>
    <row r="431" spans="1:4" x14ac:dyDescent="0.3">
      <c r="A431" s="277" t="s">
        <v>99</v>
      </c>
      <c r="B431" s="277"/>
      <c r="C431" s="277"/>
      <c r="D431" s="277"/>
    </row>
    <row r="432" spans="1:4" x14ac:dyDescent="0.3">
      <c r="A432" s="28"/>
    </row>
    <row r="433" spans="1:4" x14ac:dyDescent="0.3">
      <c r="A433" s="276" t="s">
        <v>90</v>
      </c>
      <c r="B433" s="276"/>
      <c r="C433" s="276"/>
      <c r="D433" s="276"/>
    </row>
    <row r="434" spans="1:4" x14ac:dyDescent="0.3">
      <c r="A434" s="276" t="s">
        <v>121</v>
      </c>
      <c r="B434" s="276"/>
      <c r="C434" s="276"/>
      <c r="D434" s="276"/>
    </row>
    <row r="435" spans="1:4" x14ac:dyDescent="0.3">
      <c r="A435" s="28"/>
    </row>
    <row r="436" spans="1:4" ht="36" x14ac:dyDescent="0.3">
      <c r="B436" s="45" t="s">
        <v>110</v>
      </c>
      <c r="C436" s="46" t="s">
        <v>126</v>
      </c>
      <c r="D436" s="46" t="s">
        <v>127</v>
      </c>
    </row>
    <row r="437" spans="1:4" x14ac:dyDescent="0.3">
      <c r="B437" s="47" t="s">
        <v>8</v>
      </c>
      <c r="C437" s="48">
        <v>108286.76000000001</v>
      </c>
      <c r="D437" s="48">
        <v>81444.08</v>
      </c>
    </row>
    <row r="438" spans="1:4" x14ac:dyDescent="0.3">
      <c r="B438" s="47" t="s">
        <v>104</v>
      </c>
      <c r="C438" s="48">
        <v>-379142.95</v>
      </c>
      <c r="D438" s="48">
        <v>224369.89</v>
      </c>
    </row>
    <row r="439" spans="1:4" x14ac:dyDescent="0.3">
      <c r="B439" s="47" t="s">
        <v>105</v>
      </c>
      <c r="C439" s="48">
        <v>0</v>
      </c>
      <c r="D439" s="48">
        <v>0</v>
      </c>
    </row>
    <row r="440" spans="1:4" x14ac:dyDescent="0.3">
      <c r="B440" s="47" t="s">
        <v>106</v>
      </c>
      <c r="C440" s="48">
        <v>-13362.77</v>
      </c>
      <c r="D440" s="48">
        <v>-12722.37</v>
      </c>
    </row>
    <row r="441" spans="1:4" x14ac:dyDescent="0.3">
      <c r="B441" s="47" t="s">
        <v>107</v>
      </c>
      <c r="C441" s="48">
        <v>0</v>
      </c>
      <c r="D441" s="48">
        <v>0</v>
      </c>
    </row>
    <row r="442" spans="1:4" ht="22.8" x14ac:dyDescent="0.3">
      <c r="B442" s="49" t="s">
        <v>108</v>
      </c>
      <c r="C442" s="50">
        <v>0</v>
      </c>
      <c r="D442" s="50">
        <v>0</v>
      </c>
    </row>
    <row r="443" spans="1:4" x14ac:dyDescent="0.3">
      <c r="B443" s="47" t="s">
        <v>109</v>
      </c>
      <c r="C443" s="48">
        <v>0</v>
      </c>
      <c r="D443" s="48">
        <v>0</v>
      </c>
    </row>
    <row r="444" spans="1:4" x14ac:dyDescent="0.3">
      <c r="B444" s="51" t="s">
        <v>0</v>
      </c>
      <c r="C444" s="52">
        <v>-284218.96000000002</v>
      </c>
      <c r="D444" s="52">
        <v>293091.60000000003</v>
      </c>
    </row>
    <row r="445" spans="1:4" x14ac:dyDescent="0.3">
      <c r="A445" s="31"/>
      <c r="B445" s="31"/>
      <c r="C445" s="41"/>
      <c r="D445" s="41"/>
    </row>
    <row r="446" spans="1:4" x14ac:dyDescent="0.3">
      <c r="A446" s="276" t="s">
        <v>122</v>
      </c>
      <c r="B446" s="276"/>
      <c r="C446" s="276"/>
      <c r="D446" s="276"/>
    </row>
    <row r="447" spans="1:4" x14ac:dyDescent="0.3">
      <c r="A447" s="28"/>
    </row>
    <row r="448" spans="1:4" ht="36" x14ac:dyDescent="0.3">
      <c r="B448" s="45" t="s">
        <v>110</v>
      </c>
      <c r="C448" s="46" t="s">
        <v>128</v>
      </c>
      <c r="D448" s="46" t="s">
        <v>125</v>
      </c>
    </row>
    <row r="449" spans="1:4" x14ac:dyDescent="0.3">
      <c r="B449" s="47" t="s">
        <v>8</v>
      </c>
      <c r="C449" s="48">
        <v>108286.76000000001</v>
      </c>
      <c r="D449" s="48">
        <v>81444.08</v>
      </c>
    </row>
    <row r="450" spans="1:4" x14ac:dyDescent="0.3">
      <c r="B450" s="47" t="s">
        <v>104</v>
      </c>
      <c r="C450" s="48">
        <v>-379142.95</v>
      </c>
      <c r="D450" s="48">
        <f>221669.89+2700</f>
        <v>224369.89</v>
      </c>
    </row>
    <row r="451" spans="1:4" x14ac:dyDescent="0.3">
      <c r="B451" s="47" t="s">
        <v>105</v>
      </c>
      <c r="C451" s="48">
        <v>0</v>
      </c>
      <c r="D451" s="48">
        <v>0</v>
      </c>
    </row>
    <row r="452" spans="1:4" x14ac:dyDescent="0.3">
      <c r="B452" s="47" t="s">
        <v>106</v>
      </c>
      <c r="C452" s="48">
        <v>-13362.77</v>
      </c>
      <c r="D452" s="48">
        <v>-12722.37</v>
      </c>
    </row>
    <row r="453" spans="1:4" x14ac:dyDescent="0.3">
      <c r="B453" s="47" t="s">
        <v>107</v>
      </c>
      <c r="C453" s="48">
        <v>0</v>
      </c>
      <c r="D453" s="48">
        <v>0</v>
      </c>
    </row>
    <row r="454" spans="1:4" ht="22.8" x14ac:dyDescent="0.3">
      <c r="B454" s="49" t="s">
        <v>108</v>
      </c>
      <c r="C454" s="50">
        <v>0</v>
      </c>
      <c r="D454" s="50">
        <v>0</v>
      </c>
    </row>
    <row r="455" spans="1:4" x14ac:dyDescent="0.3">
      <c r="B455" s="47" t="s">
        <v>109</v>
      </c>
      <c r="C455" s="48">
        <v>0</v>
      </c>
      <c r="D455" s="48">
        <v>0</v>
      </c>
    </row>
    <row r="456" spans="1:4" x14ac:dyDescent="0.3">
      <c r="B456" s="51" t="s">
        <v>0</v>
      </c>
      <c r="C456" s="52">
        <f>SUM(C449:C455)</f>
        <v>-284218.96000000002</v>
      </c>
      <c r="D456" s="52">
        <f>SUM(D449:D455)</f>
        <v>293091.60000000003</v>
      </c>
    </row>
    <row r="457" spans="1:4" x14ac:dyDescent="0.3">
      <c r="A457" s="31"/>
      <c r="B457" s="31"/>
      <c r="C457" s="41"/>
      <c r="D457" s="41"/>
    </row>
    <row r="458" spans="1:4" x14ac:dyDescent="0.3">
      <c r="A458" s="276" t="s">
        <v>111</v>
      </c>
      <c r="B458" s="276"/>
      <c r="C458" s="276"/>
      <c r="D458" s="276"/>
    </row>
    <row r="459" spans="1:4" x14ac:dyDescent="0.3">
      <c r="A459" s="28"/>
    </row>
    <row r="460" spans="1:4" ht="36" x14ac:dyDescent="0.3">
      <c r="B460" s="54" t="s">
        <v>110</v>
      </c>
      <c r="C460" s="54" t="s">
        <v>128</v>
      </c>
      <c r="D460" s="46" t="s">
        <v>125</v>
      </c>
    </row>
    <row r="461" spans="1:4" x14ac:dyDescent="0.3">
      <c r="B461" s="55" t="s">
        <v>112</v>
      </c>
      <c r="C461" s="56">
        <v>24078808.059999999</v>
      </c>
      <c r="D461" s="56">
        <v>12410744.17</v>
      </c>
    </row>
    <row r="462" spans="1:4" ht="24" x14ac:dyDescent="0.3">
      <c r="B462" s="55" t="s">
        <v>113</v>
      </c>
      <c r="C462" s="56">
        <v>0</v>
      </c>
      <c r="D462" s="56">
        <v>0</v>
      </c>
    </row>
    <row r="463" spans="1:4" x14ac:dyDescent="0.3">
      <c r="B463" s="53" t="s">
        <v>91</v>
      </c>
      <c r="C463" s="50">
        <v>0</v>
      </c>
      <c r="D463" s="50">
        <v>0</v>
      </c>
    </row>
    <row r="464" spans="1:4" x14ac:dyDescent="0.3">
      <c r="B464" s="53" t="s">
        <v>114</v>
      </c>
      <c r="C464" s="50">
        <v>0</v>
      </c>
      <c r="D464" s="50">
        <v>0</v>
      </c>
    </row>
    <row r="465" spans="1:4" x14ac:dyDescent="0.3">
      <c r="B465" s="53" t="s">
        <v>92</v>
      </c>
      <c r="C465" s="50">
        <v>0</v>
      </c>
      <c r="D465" s="50">
        <v>0</v>
      </c>
    </row>
    <row r="466" spans="1:4" x14ac:dyDescent="0.3">
      <c r="B466" s="53" t="s">
        <v>115</v>
      </c>
      <c r="C466" s="57" t="s">
        <v>118</v>
      </c>
      <c r="D466" s="57" t="s">
        <v>118</v>
      </c>
    </row>
    <row r="467" spans="1:4" ht="22.8" x14ac:dyDescent="0.3">
      <c r="B467" s="53" t="s">
        <v>116</v>
      </c>
      <c r="C467" s="57" t="s">
        <v>118</v>
      </c>
      <c r="D467" s="57" t="s">
        <v>118</v>
      </c>
    </row>
    <row r="468" spans="1:4" x14ac:dyDescent="0.3">
      <c r="B468" s="53" t="s">
        <v>93</v>
      </c>
      <c r="C468" s="57" t="s">
        <v>118</v>
      </c>
      <c r="D468" s="57" t="s">
        <v>118</v>
      </c>
    </row>
    <row r="469" spans="1:4" x14ac:dyDescent="0.3">
      <c r="B469" s="55" t="s">
        <v>117</v>
      </c>
      <c r="C469" s="56">
        <f>SUM(C461:C468)</f>
        <v>24078808.059999999</v>
      </c>
      <c r="D469" s="56">
        <f>SUM(D461:D468)</f>
        <v>12410744.17</v>
      </c>
    </row>
    <row r="470" spans="1:4" x14ac:dyDescent="0.3">
      <c r="A470" s="28"/>
    </row>
    <row r="471" spans="1:4" x14ac:dyDescent="0.3">
      <c r="A471" s="28"/>
    </row>
    <row r="472" spans="1:4" x14ac:dyDescent="0.3">
      <c r="A472" s="249" t="s">
        <v>100</v>
      </c>
      <c r="B472" s="249"/>
      <c r="C472" s="249"/>
      <c r="D472" s="249"/>
    </row>
    <row r="473" spans="1:4" x14ac:dyDescent="0.3">
      <c r="A473" s="28"/>
    </row>
    <row r="474" spans="1:4" x14ac:dyDescent="0.3">
      <c r="A474" s="276" t="s">
        <v>123</v>
      </c>
      <c r="B474" s="276"/>
      <c r="C474" s="276"/>
      <c r="D474" s="276"/>
    </row>
    <row r="475" spans="1:4" ht="15" thickBot="1" x14ac:dyDescent="0.35">
      <c r="A475" s="28"/>
    </row>
    <row r="476" spans="1:4" x14ac:dyDescent="0.3">
      <c r="A476" s="265" t="s">
        <v>147</v>
      </c>
      <c r="B476" s="266"/>
      <c r="C476" s="266"/>
      <c r="D476" s="267"/>
    </row>
    <row r="477" spans="1:4" x14ac:dyDescent="0.3">
      <c r="A477" s="256" t="s">
        <v>1</v>
      </c>
      <c r="B477" s="257"/>
      <c r="C477" s="257"/>
      <c r="D477" s="258"/>
    </row>
    <row r="478" spans="1:4" x14ac:dyDescent="0.3">
      <c r="A478" s="256" t="s">
        <v>129</v>
      </c>
      <c r="B478" s="257"/>
      <c r="C478" s="257"/>
      <c r="D478" s="258"/>
    </row>
    <row r="479" spans="1:4" ht="15" thickBot="1" x14ac:dyDescent="0.35">
      <c r="A479" s="237" t="s">
        <v>2</v>
      </c>
      <c r="B479" s="238"/>
      <c r="C479" s="238"/>
      <c r="D479" s="239"/>
    </row>
    <row r="480" spans="1:4" ht="15" thickBot="1" x14ac:dyDescent="0.35">
      <c r="A480" s="268" t="s">
        <v>10</v>
      </c>
      <c r="B480" s="269"/>
      <c r="C480" s="32"/>
      <c r="D480" s="192">
        <v>40954937.020000003</v>
      </c>
    </row>
    <row r="481" spans="1:4" ht="15" thickBot="1" x14ac:dyDescent="0.35">
      <c r="A481" s="270"/>
      <c r="B481" s="270"/>
      <c r="C481" s="33"/>
      <c r="D481" s="193"/>
    </row>
    <row r="482" spans="1:4" ht="15" thickBot="1" x14ac:dyDescent="0.35">
      <c r="A482" s="271" t="s">
        <v>11</v>
      </c>
      <c r="B482" s="272"/>
      <c r="C482" s="34"/>
      <c r="D482" s="194">
        <v>0</v>
      </c>
    </row>
    <row r="483" spans="1:4" ht="15" thickBot="1" x14ac:dyDescent="0.35">
      <c r="A483" s="35">
        <v>2.1</v>
      </c>
      <c r="B483" s="36" t="s">
        <v>12</v>
      </c>
      <c r="C483" s="34">
        <v>0</v>
      </c>
      <c r="D483" s="195"/>
    </row>
    <row r="484" spans="1:4" ht="15" thickBot="1" x14ac:dyDescent="0.35">
      <c r="A484" s="35">
        <v>2.2000000000000002</v>
      </c>
      <c r="B484" s="36" t="s">
        <v>13</v>
      </c>
      <c r="C484" s="34" t="s">
        <v>94</v>
      </c>
      <c r="D484" s="195"/>
    </row>
    <row r="485" spans="1:4" ht="23.4" thickBot="1" x14ac:dyDescent="0.35">
      <c r="A485" s="35">
        <v>2.2999999999999998</v>
      </c>
      <c r="B485" s="36" t="s">
        <v>14</v>
      </c>
      <c r="C485" s="34">
        <v>0</v>
      </c>
      <c r="D485" s="195"/>
    </row>
    <row r="486" spans="1:4" ht="15" thickBot="1" x14ac:dyDescent="0.35">
      <c r="A486" s="35">
        <v>2.4</v>
      </c>
      <c r="B486" s="36" t="s">
        <v>15</v>
      </c>
      <c r="C486" s="34">
        <v>0</v>
      </c>
      <c r="D486" s="195"/>
    </row>
    <row r="487" spans="1:4" ht="15" thickBot="1" x14ac:dyDescent="0.35">
      <c r="A487" s="35">
        <v>2.5</v>
      </c>
      <c r="B487" s="36" t="s">
        <v>16</v>
      </c>
      <c r="C487" s="34">
        <v>0</v>
      </c>
      <c r="D487" s="195"/>
    </row>
    <row r="488" spans="1:4" ht="15" thickBot="1" x14ac:dyDescent="0.35">
      <c r="A488" s="38">
        <v>2.6</v>
      </c>
      <c r="B488" s="39" t="s">
        <v>17</v>
      </c>
      <c r="C488" s="34">
        <v>0</v>
      </c>
      <c r="D488" s="195"/>
    </row>
    <row r="489" spans="1:4" ht="15" thickBot="1" x14ac:dyDescent="0.35">
      <c r="A489" s="270"/>
      <c r="B489" s="270"/>
      <c r="C489" s="33"/>
      <c r="D489" s="193"/>
    </row>
    <row r="490" spans="1:4" ht="15" thickBot="1" x14ac:dyDescent="0.35">
      <c r="A490" s="271" t="s">
        <v>18</v>
      </c>
      <c r="B490" s="272"/>
      <c r="C490" s="34"/>
      <c r="D490" s="194">
        <v>0</v>
      </c>
    </row>
    <row r="491" spans="1:4" ht="15" thickBot="1" x14ac:dyDescent="0.35">
      <c r="A491" s="35">
        <v>3.1</v>
      </c>
      <c r="B491" s="36" t="s">
        <v>19</v>
      </c>
      <c r="C491" s="34">
        <v>0</v>
      </c>
      <c r="D491" s="195"/>
    </row>
    <row r="492" spans="1:4" ht="15" thickBot="1" x14ac:dyDescent="0.35">
      <c r="A492" s="35">
        <v>3.2</v>
      </c>
      <c r="B492" s="36" t="s">
        <v>20</v>
      </c>
      <c r="C492" s="34">
        <v>0</v>
      </c>
      <c r="D492" s="195"/>
    </row>
    <row r="493" spans="1:4" ht="15" thickBot="1" x14ac:dyDescent="0.35">
      <c r="A493" s="35">
        <v>3.3</v>
      </c>
      <c r="B493" s="36" t="s">
        <v>21</v>
      </c>
      <c r="C493" s="34">
        <v>0</v>
      </c>
      <c r="D493" s="195"/>
    </row>
    <row r="494" spans="1:4" ht="15" thickBot="1" x14ac:dyDescent="0.35">
      <c r="A494" s="270"/>
      <c r="B494" s="270"/>
      <c r="C494" s="37"/>
      <c r="D494" s="193"/>
    </row>
    <row r="495" spans="1:4" ht="15" thickBot="1" x14ac:dyDescent="0.35">
      <c r="A495" s="268" t="s">
        <v>22</v>
      </c>
      <c r="B495" s="269"/>
      <c r="C495" s="32"/>
      <c r="D495" s="192">
        <v>40954937.020000003</v>
      </c>
    </row>
    <row r="496" spans="1:4" ht="15" thickBot="1" x14ac:dyDescent="0.35"/>
    <row r="497" spans="1:4" x14ac:dyDescent="0.3">
      <c r="A497" s="265" t="s">
        <v>147</v>
      </c>
      <c r="B497" s="266"/>
      <c r="C497" s="266"/>
      <c r="D497" s="267"/>
    </row>
    <row r="498" spans="1:4" x14ac:dyDescent="0.3">
      <c r="A498" s="256" t="s">
        <v>3</v>
      </c>
      <c r="B498" s="257"/>
      <c r="C498" s="257"/>
      <c r="D498" s="258"/>
    </row>
    <row r="499" spans="1:4" x14ac:dyDescent="0.3">
      <c r="A499" s="256" t="s">
        <v>129</v>
      </c>
      <c r="B499" s="257"/>
      <c r="C499" s="257"/>
      <c r="D499" s="258"/>
    </row>
    <row r="500" spans="1:4" ht="15" thickBot="1" x14ac:dyDescent="0.35">
      <c r="A500" s="237" t="s">
        <v>2</v>
      </c>
      <c r="B500" s="238"/>
      <c r="C500" s="238"/>
      <c r="D500" s="239"/>
    </row>
    <row r="501" spans="1:4" ht="15" thickBot="1" x14ac:dyDescent="0.35">
      <c r="A501" s="268" t="s">
        <v>23</v>
      </c>
      <c r="B501" s="269"/>
      <c r="C501" s="196"/>
      <c r="D501" s="192">
        <v>46688198.090000004</v>
      </c>
    </row>
    <row r="502" spans="1:4" ht="15" thickBot="1" x14ac:dyDescent="0.35">
      <c r="A502" s="270"/>
      <c r="B502" s="270"/>
      <c r="C502" s="193"/>
      <c r="D502" s="193"/>
    </row>
    <row r="503" spans="1:4" ht="15" thickBot="1" x14ac:dyDescent="0.35">
      <c r="A503" s="271" t="s">
        <v>24</v>
      </c>
      <c r="B503" s="272"/>
      <c r="C503" s="197"/>
      <c r="D503" s="194">
        <v>6255013.6100000003</v>
      </c>
    </row>
    <row r="504" spans="1:4" ht="15" thickBot="1" x14ac:dyDescent="0.35">
      <c r="A504" s="35">
        <v>2.1</v>
      </c>
      <c r="B504" s="36" t="s">
        <v>25</v>
      </c>
      <c r="C504" s="197">
        <v>0</v>
      </c>
      <c r="D504" s="195"/>
    </row>
    <row r="505" spans="1:4" ht="15" thickBot="1" x14ac:dyDescent="0.35">
      <c r="A505" s="35">
        <v>2.2000000000000002</v>
      </c>
      <c r="B505" s="36" t="s">
        <v>26</v>
      </c>
      <c r="C505" s="197">
        <v>0</v>
      </c>
      <c r="D505" s="195"/>
    </row>
    <row r="506" spans="1:4" ht="15" thickBot="1" x14ac:dyDescent="0.35">
      <c r="A506" s="35">
        <v>2.2999999999999998</v>
      </c>
      <c r="B506" s="36" t="s">
        <v>27</v>
      </c>
      <c r="C506" s="197">
        <v>8800</v>
      </c>
      <c r="D506" s="195"/>
    </row>
    <row r="507" spans="1:4" ht="15" thickBot="1" x14ac:dyDescent="0.35">
      <c r="A507" s="35">
        <v>2.4</v>
      </c>
      <c r="B507" s="36" t="s">
        <v>28</v>
      </c>
      <c r="C507" s="197">
        <v>0</v>
      </c>
      <c r="D507" s="195"/>
    </row>
    <row r="508" spans="1:4" ht="15" thickBot="1" x14ac:dyDescent="0.35">
      <c r="A508" s="35">
        <v>2.5</v>
      </c>
      <c r="B508" s="36" t="s">
        <v>29</v>
      </c>
      <c r="C508" s="197">
        <v>0</v>
      </c>
      <c r="D508" s="195"/>
    </row>
    <row r="509" spans="1:4" ht="15" thickBot="1" x14ac:dyDescent="0.35">
      <c r="A509" s="35">
        <v>2.6</v>
      </c>
      <c r="B509" s="36" t="s">
        <v>30</v>
      </c>
      <c r="C509" s="197">
        <v>0</v>
      </c>
      <c r="D509" s="195"/>
    </row>
    <row r="510" spans="1:4" ht="15" thickBot="1" x14ac:dyDescent="0.35">
      <c r="A510" s="35">
        <v>2.7</v>
      </c>
      <c r="B510" s="36" t="s">
        <v>31</v>
      </c>
      <c r="C510" s="197">
        <v>0</v>
      </c>
      <c r="D510" s="195"/>
    </row>
    <row r="511" spans="1:4" ht="15" thickBot="1" x14ac:dyDescent="0.35">
      <c r="A511" s="35">
        <v>2.8</v>
      </c>
      <c r="B511" s="36" t="s">
        <v>32</v>
      </c>
      <c r="C511" s="197">
        <v>0</v>
      </c>
      <c r="D511" s="195"/>
    </row>
    <row r="512" spans="1:4" ht="15" thickBot="1" x14ac:dyDescent="0.35">
      <c r="A512" s="35">
        <v>2.9</v>
      </c>
      <c r="B512" s="36" t="s">
        <v>33</v>
      </c>
      <c r="C512" s="197">
        <v>0</v>
      </c>
      <c r="D512" s="195"/>
    </row>
    <row r="513" spans="1:4" ht="15" thickBot="1" x14ac:dyDescent="0.35">
      <c r="A513" s="35" t="s">
        <v>35</v>
      </c>
      <c r="B513" s="36" t="s">
        <v>34</v>
      </c>
      <c r="C513" s="197">
        <v>0</v>
      </c>
      <c r="D513" s="195"/>
    </row>
    <row r="514" spans="1:4" ht="15" thickBot="1" x14ac:dyDescent="0.35">
      <c r="A514" s="35">
        <v>2.11</v>
      </c>
      <c r="B514" s="36" t="s">
        <v>37</v>
      </c>
      <c r="C514" s="197">
        <v>0</v>
      </c>
      <c r="D514" s="195"/>
    </row>
    <row r="515" spans="1:4" ht="15" thickBot="1" x14ac:dyDescent="0.35">
      <c r="A515" s="35">
        <v>2.12</v>
      </c>
      <c r="B515" s="36" t="s">
        <v>39</v>
      </c>
      <c r="C515" s="197">
        <v>2682150.9</v>
      </c>
      <c r="D515" s="195"/>
    </row>
    <row r="516" spans="1:4" ht="15" thickBot="1" x14ac:dyDescent="0.35">
      <c r="A516" s="35">
        <v>2.13</v>
      </c>
      <c r="B516" s="36" t="s">
        <v>41</v>
      </c>
      <c r="C516" s="197">
        <v>894930.37</v>
      </c>
      <c r="D516" s="195"/>
    </row>
    <row r="517" spans="1:4" ht="15" thickBot="1" x14ac:dyDescent="0.35">
      <c r="A517" s="35">
        <v>2.14</v>
      </c>
      <c r="B517" s="36" t="s">
        <v>43</v>
      </c>
      <c r="C517" s="197">
        <v>0</v>
      </c>
      <c r="D517" s="195"/>
    </row>
    <row r="518" spans="1:4" ht="15" thickBot="1" x14ac:dyDescent="0.35">
      <c r="A518" s="35">
        <v>2.15</v>
      </c>
      <c r="B518" s="36" t="s">
        <v>45</v>
      </c>
      <c r="C518" s="197">
        <v>0</v>
      </c>
      <c r="D518" s="195"/>
    </row>
    <row r="519" spans="1:4" ht="15" thickBot="1" x14ac:dyDescent="0.35">
      <c r="A519" s="35">
        <v>2.16</v>
      </c>
      <c r="B519" s="36" t="s">
        <v>48</v>
      </c>
      <c r="C519" s="197">
        <v>0</v>
      </c>
      <c r="D519" s="195"/>
    </row>
    <row r="520" spans="1:4" ht="15" thickBot="1" x14ac:dyDescent="0.35">
      <c r="A520" s="35">
        <v>2.17</v>
      </c>
      <c r="B520" s="36" t="s">
        <v>47</v>
      </c>
      <c r="C520" s="197">
        <v>0</v>
      </c>
      <c r="D520" s="195"/>
    </row>
    <row r="521" spans="1:4" ht="15" thickBot="1" x14ac:dyDescent="0.35">
      <c r="A521" s="35">
        <v>2.1800000000000002</v>
      </c>
      <c r="B521" s="36" t="s">
        <v>51</v>
      </c>
      <c r="C521" s="197">
        <v>0</v>
      </c>
      <c r="D521" s="195"/>
    </row>
    <row r="522" spans="1:4" ht="15" thickBot="1" x14ac:dyDescent="0.35">
      <c r="A522" s="35">
        <v>2.19</v>
      </c>
      <c r="B522" s="36" t="s">
        <v>52</v>
      </c>
      <c r="C522" s="197">
        <v>2669132.34</v>
      </c>
      <c r="D522" s="195"/>
    </row>
    <row r="523" spans="1:4" ht="15" thickBot="1" x14ac:dyDescent="0.35">
      <c r="A523" s="35" t="s">
        <v>54</v>
      </c>
      <c r="B523" s="36" t="s">
        <v>55</v>
      </c>
      <c r="C523" s="197">
        <v>0</v>
      </c>
      <c r="D523" s="195"/>
    </row>
    <row r="524" spans="1:4" ht="15" thickBot="1" x14ac:dyDescent="0.35">
      <c r="A524" s="38">
        <v>2.21</v>
      </c>
      <c r="B524" s="39" t="s">
        <v>4</v>
      </c>
      <c r="C524" s="197">
        <v>0</v>
      </c>
      <c r="D524" s="195"/>
    </row>
    <row r="525" spans="1:4" ht="15" thickBot="1" x14ac:dyDescent="0.35">
      <c r="A525" s="270"/>
      <c r="B525" s="270"/>
      <c r="C525" s="193"/>
      <c r="D525" s="193"/>
    </row>
    <row r="526" spans="1:4" ht="15" thickBot="1" x14ac:dyDescent="0.35">
      <c r="A526" s="271" t="s">
        <v>56</v>
      </c>
      <c r="B526" s="272"/>
      <c r="C526" s="197"/>
      <c r="D526" s="194">
        <v>0</v>
      </c>
    </row>
    <row r="527" spans="1:4" ht="23.4" thickBot="1" x14ac:dyDescent="0.35">
      <c r="A527" s="35">
        <v>3.1</v>
      </c>
      <c r="B527" s="36" t="s">
        <v>57</v>
      </c>
      <c r="C527" s="197">
        <v>0</v>
      </c>
      <c r="D527" s="195"/>
    </row>
    <row r="528" spans="1:4" ht="15" thickBot="1" x14ac:dyDescent="0.35">
      <c r="A528" s="35">
        <v>3.2</v>
      </c>
      <c r="B528" s="36" t="s">
        <v>5</v>
      </c>
      <c r="C528" s="197">
        <v>0</v>
      </c>
      <c r="D528" s="195"/>
    </row>
    <row r="529" spans="1:4" ht="15" thickBot="1" x14ac:dyDescent="0.35">
      <c r="A529" s="35">
        <v>3.3</v>
      </c>
      <c r="B529" s="36" t="s">
        <v>58</v>
      </c>
      <c r="C529" s="197">
        <v>0</v>
      </c>
      <c r="D529" s="195"/>
    </row>
    <row r="530" spans="1:4" ht="23.4" thickBot="1" x14ac:dyDescent="0.35">
      <c r="A530" s="35">
        <v>3.4</v>
      </c>
      <c r="B530" s="36" t="s">
        <v>59</v>
      </c>
      <c r="C530" s="197">
        <v>0</v>
      </c>
      <c r="D530" s="195"/>
    </row>
    <row r="531" spans="1:4" ht="15" thickBot="1" x14ac:dyDescent="0.35">
      <c r="A531" s="35">
        <v>3.5</v>
      </c>
      <c r="B531" s="36" t="s">
        <v>60</v>
      </c>
      <c r="C531" s="197">
        <v>0</v>
      </c>
      <c r="D531" s="195"/>
    </row>
    <row r="532" spans="1:4" ht="15" thickBot="1" x14ac:dyDescent="0.35">
      <c r="A532" s="35">
        <v>3.6</v>
      </c>
      <c r="B532" s="36" t="s">
        <v>6</v>
      </c>
      <c r="C532" s="197">
        <v>0</v>
      </c>
      <c r="D532" s="195"/>
    </row>
    <row r="533" spans="1:4" ht="15" thickBot="1" x14ac:dyDescent="0.35">
      <c r="A533" s="38">
        <v>3.7</v>
      </c>
      <c r="B533" s="39" t="s">
        <v>61</v>
      </c>
      <c r="C533" s="197">
        <v>0</v>
      </c>
      <c r="D533" s="195"/>
    </row>
    <row r="534" spans="1:4" ht="15" thickBot="1" x14ac:dyDescent="0.35">
      <c r="A534" s="270"/>
      <c r="B534" s="270"/>
      <c r="C534" s="195"/>
      <c r="D534" s="193"/>
    </row>
    <row r="535" spans="1:4" ht="15" thickBot="1" x14ac:dyDescent="0.35">
      <c r="A535" s="268" t="s">
        <v>62</v>
      </c>
      <c r="B535" s="269"/>
      <c r="C535" s="196"/>
      <c r="D535" s="192">
        <v>40333184.479999997</v>
      </c>
    </row>
    <row r="537" spans="1:4" x14ac:dyDescent="0.3">
      <c r="A537" s="273"/>
      <c r="B537" s="273"/>
      <c r="C537" s="273"/>
      <c r="D537" s="273"/>
    </row>
    <row r="538" spans="1:4" x14ac:dyDescent="0.3">
      <c r="A538" s="274"/>
      <c r="B538" s="274"/>
      <c r="C538" s="274"/>
      <c r="D538" s="274"/>
    </row>
    <row r="539" spans="1:4" x14ac:dyDescent="0.3">
      <c r="A539" s="40"/>
      <c r="B539" s="40"/>
      <c r="C539" s="40"/>
      <c r="D539" s="40"/>
    </row>
    <row r="540" spans="1:4" x14ac:dyDescent="0.3">
      <c r="A540" s="276" t="s">
        <v>124</v>
      </c>
      <c r="B540" s="276"/>
      <c r="C540" s="276"/>
      <c r="D540" s="276"/>
    </row>
    <row r="541" spans="1:4" ht="15" thickBot="1" x14ac:dyDescent="0.35">
      <c r="A541" s="28"/>
    </row>
    <row r="542" spans="1:4" x14ac:dyDescent="0.3">
      <c r="A542" s="265" t="s">
        <v>147</v>
      </c>
      <c r="B542" s="266"/>
      <c r="C542" s="266"/>
      <c r="D542" s="267"/>
    </row>
    <row r="543" spans="1:4" x14ac:dyDescent="0.3">
      <c r="A543" s="256" t="s">
        <v>1</v>
      </c>
      <c r="B543" s="257"/>
      <c r="C543" s="257"/>
      <c r="D543" s="258"/>
    </row>
    <row r="544" spans="1:4" x14ac:dyDescent="0.3">
      <c r="A544" s="256" t="s">
        <v>130</v>
      </c>
      <c r="B544" s="257"/>
      <c r="C544" s="257"/>
      <c r="D544" s="258"/>
    </row>
    <row r="545" spans="1:4" ht="15" thickBot="1" x14ac:dyDescent="0.35">
      <c r="A545" s="237" t="s">
        <v>2</v>
      </c>
      <c r="B545" s="238"/>
      <c r="C545" s="238"/>
      <c r="D545" s="239"/>
    </row>
    <row r="546" spans="1:4" ht="15" thickBot="1" x14ac:dyDescent="0.35">
      <c r="A546" s="268" t="s">
        <v>10</v>
      </c>
      <c r="B546" s="269"/>
      <c r="C546" s="32"/>
      <c r="D546" s="192">
        <v>187295233.94999999</v>
      </c>
    </row>
    <row r="547" spans="1:4" ht="15" thickBot="1" x14ac:dyDescent="0.35">
      <c r="A547" s="270"/>
      <c r="B547" s="270"/>
      <c r="C547" s="33"/>
      <c r="D547" s="193"/>
    </row>
    <row r="548" spans="1:4" ht="15" thickBot="1" x14ac:dyDescent="0.35">
      <c r="A548" s="271" t="s">
        <v>11</v>
      </c>
      <c r="B548" s="272"/>
      <c r="C548" s="34"/>
      <c r="D548" s="194">
        <v>30248568.129999999</v>
      </c>
    </row>
    <row r="549" spans="1:4" ht="15" thickBot="1" x14ac:dyDescent="0.35">
      <c r="A549" s="35">
        <v>2.1</v>
      </c>
      <c r="B549" s="36" t="s">
        <v>12</v>
      </c>
      <c r="C549" s="34">
        <v>0</v>
      </c>
      <c r="D549" s="195"/>
    </row>
    <row r="550" spans="1:4" ht="15" thickBot="1" x14ac:dyDescent="0.35">
      <c r="A550" s="35">
        <v>2.2000000000000002</v>
      </c>
      <c r="B550" s="36" t="s">
        <v>13</v>
      </c>
      <c r="C550" s="34" t="s">
        <v>94</v>
      </c>
      <c r="D550" s="195"/>
    </row>
    <row r="551" spans="1:4" ht="23.4" thickBot="1" x14ac:dyDescent="0.35">
      <c r="A551" s="35">
        <v>2.2999999999999998</v>
      </c>
      <c r="B551" s="36" t="s">
        <v>14</v>
      </c>
      <c r="C551" s="34">
        <v>0</v>
      </c>
      <c r="D551" s="195"/>
    </row>
    <row r="552" spans="1:4" ht="15" thickBot="1" x14ac:dyDescent="0.35">
      <c r="A552" s="35">
        <v>2.4</v>
      </c>
      <c r="B552" s="36" t="s">
        <v>15</v>
      </c>
      <c r="C552" s="34">
        <v>0</v>
      </c>
      <c r="D552" s="195"/>
    </row>
    <row r="553" spans="1:4" ht="15" thickBot="1" x14ac:dyDescent="0.35">
      <c r="A553" s="35">
        <v>2.5</v>
      </c>
      <c r="B553" s="36" t="s">
        <v>16</v>
      </c>
      <c r="C553" s="34">
        <v>0</v>
      </c>
      <c r="D553" s="195"/>
    </row>
    <row r="554" spans="1:4" ht="15" thickBot="1" x14ac:dyDescent="0.35">
      <c r="A554" s="38">
        <v>2.6</v>
      </c>
      <c r="B554" s="39" t="s">
        <v>17</v>
      </c>
      <c r="C554" s="34">
        <v>0</v>
      </c>
      <c r="D554" s="195"/>
    </row>
    <row r="555" spans="1:4" ht="15" thickBot="1" x14ac:dyDescent="0.35">
      <c r="A555" s="270"/>
      <c r="B555" s="270"/>
      <c r="C555" s="33"/>
      <c r="D555" s="193"/>
    </row>
    <row r="556" spans="1:4" ht="15" thickBot="1" x14ac:dyDescent="0.35">
      <c r="A556" s="271" t="s">
        <v>18</v>
      </c>
      <c r="B556" s="272"/>
      <c r="C556" s="34"/>
      <c r="D556" s="194">
        <v>9139860</v>
      </c>
    </row>
    <row r="557" spans="1:4" ht="15" thickBot="1" x14ac:dyDescent="0.35">
      <c r="A557" s="35">
        <v>3.1</v>
      </c>
      <c r="B557" s="36" t="s">
        <v>19</v>
      </c>
      <c r="C557" s="34">
        <v>0</v>
      </c>
      <c r="D557" s="195"/>
    </row>
    <row r="558" spans="1:4" ht="15" thickBot="1" x14ac:dyDescent="0.35">
      <c r="A558" s="35">
        <v>3.2</v>
      </c>
      <c r="B558" s="36" t="s">
        <v>20</v>
      </c>
      <c r="C558" s="34">
        <v>0</v>
      </c>
      <c r="D558" s="195"/>
    </row>
    <row r="559" spans="1:4" ht="15" thickBot="1" x14ac:dyDescent="0.35">
      <c r="A559" s="35">
        <v>3.3</v>
      </c>
      <c r="B559" s="36" t="s">
        <v>21</v>
      </c>
      <c r="C559" s="34">
        <v>0</v>
      </c>
      <c r="D559" s="195"/>
    </row>
    <row r="560" spans="1:4" ht="15" thickBot="1" x14ac:dyDescent="0.35">
      <c r="A560" s="270"/>
      <c r="B560" s="270"/>
      <c r="C560" s="37"/>
      <c r="D560" s="193"/>
    </row>
    <row r="561" spans="1:4" ht="15" thickBot="1" x14ac:dyDescent="0.35">
      <c r="A561" s="268" t="s">
        <v>22</v>
      </c>
      <c r="B561" s="269"/>
      <c r="C561" s="32"/>
      <c r="D561" s="192">
        <v>178155373.94999999</v>
      </c>
    </row>
    <row r="562" spans="1:4" ht="15" thickBot="1" x14ac:dyDescent="0.35"/>
    <row r="563" spans="1:4" x14ac:dyDescent="0.3">
      <c r="A563" s="265" t="s">
        <v>147</v>
      </c>
      <c r="B563" s="266"/>
      <c r="C563" s="266"/>
      <c r="D563" s="267"/>
    </row>
    <row r="564" spans="1:4" x14ac:dyDescent="0.3">
      <c r="A564" s="256" t="s">
        <v>3</v>
      </c>
      <c r="B564" s="257"/>
      <c r="C564" s="257"/>
      <c r="D564" s="258"/>
    </row>
    <row r="565" spans="1:4" x14ac:dyDescent="0.3">
      <c r="A565" s="256" t="s">
        <v>130</v>
      </c>
      <c r="B565" s="257"/>
      <c r="C565" s="257"/>
      <c r="D565" s="258"/>
    </row>
    <row r="566" spans="1:4" ht="15" thickBot="1" x14ac:dyDescent="0.35">
      <c r="A566" s="237" t="s">
        <v>2</v>
      </c>
      <c r="B566" s="238"/>
      <c r="C566" s="238"/>
      <c r="D566" s="239"/>
    </row>
    <row r="567" spans="1:4" ht="15" thickBot="1" x14ac:dyDescent="0.35">
      <c r="A567" s="268" t="s">
        <v>23</v>
      </c>
      <c r="B567" s="269"/>
      <c r="C567" s="196"/>
      <c r="D567" s="192">
        <v>184325134.02000001</v>
      </c>
    </row>
    <row r="568" spans="1:4" ht="15" thickBot="1" x14ac:dyDescent="0.35">
      <c r="A568" s="270"/>
      <c r="B568" s="270"/>
      <c r="C568" s="193"/>
      <c r="D568" s="193"/>
    </row>
    <row r="569" spans="1:4" ht="15" thickBot="1" x14ac:dyDescent="0.35">
      <c r="A569" s="271" t="s">
        <v>24</v>
      </c>
      <c r="B569" s="272"/>
      <c r="C569" s="197"/>
      <c r="D569" s="194">
        <v>30248568.130000003</v>
      </c>
    </row>
    <row r="570" spans="1:4" ht="15" thickBot="1" x14ac:dyDescent="0.35">
      <c r="A570" s="35">
        <v>2.1</v>
      </c>
      <c r="B570" s="36" t="s">
        <v>25</v>
      </c>
      <c r="C570" s="197">
        <v>0</v>
      </c>
      <c r="D570" s="195"/>
    </row>
    <row r="571" spans="1:4" ht="15" thickBot="1" x14ac:dyDescent="0.35">
      <c r="A571" s="35">
        <v>2.2000000000000002</v>
      </c>
      <c r="B571" s="36" t="s">
        <v>26</v>
      </c>
      <c r="C571" s="197">
        <v>0</v>
      </c>
      <c r="D571" s="195"/>
    </row>
    <row r="572" spans="1:4" ht="15" thickBot="1" x14ac:dyDescent="0.35">
      <c r="A572" s="35">
        <v>2.2999999999999998</v>
      </c>
      <c r="B572" s="36" t="s">
        <v>27</v>
      </c>
      <c r="C572" s="197">
        <v>514100.47999999998</v>
      </c>
      <c r="D572" s="195"/>
    </row>
    <row r="573" spans="1:4" ht="15" thickBot="1" x14ac:dyDescent="0.35">
      <c r="A573" s="35">
        <v>2.4</v>
      </c>
      <c r="B573" s="36" t="s">
        <v>28</v>
      </c>
      <c r="C573" s="197">
        <v>0</v>
      </c>
      <c r="D573" s="195"/>
    </row>
    <row r="574" spans="1:4" ht="15" thickBot="1" x14ac:dyDescent="0.35">
      <c r="A574" s="35">
        <v>2.5</v>
      </c>
      <c r="B574" s="36" t="s">
        <v>29</v>
      </c>
      <c r="C574" s="197">
        <v>0</v>
      </c>
      <c r="D574" s="195"/>
    </row>
    <row r="575" spans="1:4" ht="15" thickBot="1" x14ac:dyDescent="0.35">
      <c r="A575" s="35">
        <v>2.6</v>
      </c>
      <c r="B575" s="36" t="s">
        <v>30</v>
      </c>
      <c r="C575" s="197">
        <v>3300300</v>
      </c>
      <c r="D575" s="195"/>
    </row>
    <row r="576" spans="1:4" ht="15" thickBot="1" x14ac:dyDescent="0.35">
      <c r="A576" s="35">
        <v>2.7</v>
      </c>
      <c r="B576" s="36" t="s">
        <v>31</v>
      </c>
      <c r="C576" s="197">
        <v>1314280</v>
      </c>
      <c r="D576" s="195"/>
    </row>
    <row r="577" spans="1:4" ht="15" thickBot="1" x14ac:dyDescent="0.35">
      <c r="A577" s="35">
        <v>2.8</v>
      </c>
      <c r="B577" s="36" t="s">
        <v>32</v>
      </c>
      <c r="C577" s="197">
        <v>639414.05000000005</v>
      </c>
      <c r="D577" s="195"/>
    </row>
    <row r="578" spans="1:4" ht="15" thickBot="1" x14ac:dyDescent="0.35">
      <c r="A578" s="35">
        <v>2.9</v>
      </c>
      <c r="B578" s="36" t="s">
        <v>33</v>
      </c>
      <c r="C578" s="197">
        <v>0</v>
      </c>
      <c r="D578" s="195"/>
    </row>
    <row r="579" spans="1:4" ht="15" thickBot="1" x14ac:dyDescent="0.35">
      <c r="A579" s="35" t="s">
        <v>35</v>
      </c>
      <c r="B579" s="36" t="s">
        <v>34</v>
      </c>
      <c r="C579" s="197">
        <v>0</v>
      </c>
      <c r="D579" s="195"/>
    </row>
    <row r="580" spans="1:4" ht="15" thickBot="1" x14ac:dyDescent="0.35">
      <c r="A580" s="35">
        <v>2.11</v>
      </c>
      <c r="B580" s="36" t="s">
        <v>37</v>
      </c>
      <c r="C580" s="197">
        <v>35380</v>
      </c>
      <c r="D580" s="195"/>
    </row>
    <row r="581" spans="1:4" ht="15" thickBot="1" x14ac:dyDescent="0.35">
      <c r="A581" s="35">
        <v>2.12</v>
      </c>
      <c r="B581" s="36" t="s">
        <v>39</v>
      </c>
      <c r="C581" s="197">
        <v>13106733.960000001</v>
      </c>
      <c r="D581" s="195"/>
    </row>
    <row r="582" spans="1:4" ht="15" thickBot="1" x14ac:dyDescent="0.35">
      <c r="A582" s="35">
        <v>2.13</v>
      </c>
      <c r="B582" s="36" t="s">
        <v>41</v>
      </c>
      <c r="C582" s="197">
        <v>5827256.3799999999</v>
      </c>
      <c r="D582" s="195"/>
    </row>
    <row r="583" spans="1:4" ht="15" thickBot="1" x14ac:dyDescent="0.35">
      <c r="A583" s="35">
        <v>2.14</v>
      </c>
      <c r="B583" s="36" t="s">
        <v>43</v>
      </c>
      <c r="C583" s="197">
        <v>0</v>
      </c>
      <c r="D583" s="195"/>
    </row>
    <row r="584" spans="1:4" ht="15" thickBot="1" x14ac:dyDescent="0.35">
      <c r="A584" s="35">
        <v>2.15</v>
      </c>
      <c r="B584" s="36" t="s">
        <v>45</v>
      </c>
      <c r="C584" s="197">
        <v>0</v>
      </c>
      <c r="D584" s="195"/>
    </row>
    <row r="585" spans="1:4" ht="15" thickBot="1" x14ac:dyDescent="0.35">
      <c r="A585" s="35">
        <v>2.16</v>
      </c>
      <c r="B585" s="36" t="s">
        <v>48</v>
      </c>
      <c r="C585" s="197">
        <v>0</v>
      </c>
      <c r="D585" s="195"/>
    </row>
    <row r="586" spans="1:4" ht="15" thickBot="1" x14ac:dyDescent="0.35">
      <c r="A586" s="35">
        <v>2.17</v>
      </c>
      <c r="B586" s="36" t="s">
        <v>47</v>
      </c>
      <c r="C586" s="197">
        <v>0</v>
      </c>
      <c r="D586" s="195"/>
    </row>
    <row r="587" spans="1:4" ht="15" thickBot="1" x14ac:dyDescent="0.35">
      <c r="A587" s="35">
        <v>2.1800000000000002</v>
      </c>
      <c r="B587" s="36" t="s">
        <v>51</v>
      </c>
      <c r="C587" s="197">
        <v>0</v>
      </c>
      <c r="D587" s="195"/>
    </row>
    <row r="588" spans="1:4" ht="15" thickBot="1" x14ac:dyDescent="0.35">
      <c r="A588" s="35">
        <v>2.19</v>
      </c>
      <c r="B588" s="36" t="s">
        <v>52</v>
      </c>
      <c r="C588" s="197">
        <v>5511103.2599999998</v>
      </c>
      <c r="D588" s="195"/>
    </row>
    <row r="589" spans="1:4" ht="15" thickBot="1" x14ac:dyDescent="0.35">
      <c r="A589" s="35" t="s">
        <v>54</v>
      </c>
      <c r="B589" s="36" t="s">
        <v>55</v>
      </c>
      <c r="C589" s="197">
        <v>0</v>
      </c>
      <c r="D589" s="195"/>
    </row>
    <row r="590" spans="1:4" ht="15" thickBot="1" x14ac:dyDescent="0.35">
      <c r="A590" s="38">
        <v>2.21</v>
      </c>
      <c r="B590" s="39" t="s">
        <v>4</v>
      </c>
      <c r="C590" s="197">
        <v>0</v>
      </c>
      <c r="D590" s="195"/>
    </row>
    <row r="591" spans="1:4" ht="15" thickBot="1" x14ac:dyDescent="0.35">
      <c r="A591" s="270"/>
      <c r="B591" s="270"/>
      <c r="C591" s="193"/>
      <c r="D591" s="193"/>
    </row>
    <row r="592" spans="1:4" ht="15" thickBot="1" x14ac:dyDescent="0.35">
      <c r="A592" s="271" t="s">
        <v>56</v>
      </c>
      <c r="B592" s="272"/>
      <c r="C592" s="197"/>
      <c r="D592" s="194">
        <v>0</v>
      </c>
    </row>
    <row r="593" spans="1:4" ht="23.4" thickBot="1" x14ac:dyDescent="0.35">
      <c r="A593" s="35">
        <v>3.1</v>
      </c>
      <c r="B593" s="36" t="s">
        <v>57</v>
      </c>
      <c r="C593" s="197">
        <v>0</v>
      </c>
      <c r="D593" s="195"/>
    </row>
    <row r="594" spans="1:4" ht="15" thickBot="1" x14ac:dyDescent="0.35">
      <c r="A594" s="35">
        <v>3.2</v>
      </c>
      <c r="B594" s="36" t="s">
        <v>5</v>
      </c>
      <c r="C594" s="197">
        <v>0</v>
      </c>
      <c r="D594" s="195"/>
    </row>
    <row r="595" spans="1:4" ht="15" thickBot="1" x14ac:dyDescent="0.35">
      <c r="A595" s="35">
        <v>3.3</v>
      </c>
      <c r="B595" s="36" t="s">
        <v>58</v>
      </c>
      <c r="C595" s="197">
        <v>0</v>
      </c>
      <c r="D595" s="195"/>
    </row>
    <row r="596" spans="1:4" ht="23.4" thickBot="1" x14ac:dyDescent="0.35">
      <c r="A596" s="35">
        <v>3.4</v>
      </c>
      <c r="B596" s="36" t="s">
        <v>59</v>
      </c>
      <c r="C596" s="197">
        <v>0</v>
      </c>
      <c r="D596" s="195"/>
    </row>
    <row r="597" spans="1:4" ht="15" thickBot="1" x14ac:dyDescent="0.35">
      <c r="A597" s="35">
        <v>3.5</v>
      </c>
      <c r="B597" s="36" t="s">
        <v>60</v>
      </c>
      <c r="C597" s="197">
        <v>0</v>
      </c>
      <c r="D597" s="195"/>
    </row>
    <row r="598" spans="1:4" ht="15" thickBot="1" x14ac:dyDescent="0.35">
      <c r="A598" s="35">
        <v>3.6</v>
      </c>
      <c r="B598" s="36" t="s">
        <v>6</v>
      </c>
      <c r="C598" s="197">
        <v>0</v>
      </c>
      <c r="D598" s="195"/>
    </row>
    <row r="599" spans="1:4" ht="15" thickBot="1" x14ac:dyDescent="0.35">
      <c r="A599" s="38">
        <v>3.7</v>
      </c>
      <c r="B599" s="39" t="s">
        <v>61</v>
      </c>
      <c r="C599" s="197">
        <v>0</v>
      </c>
      <c r="D599" s="195"/>
    </row>
    <row r="600" spans="1:4" ht="15" thickBot="1" x14ac:dyDescent="0.35">
      <c r="A600" s="270"/>
      <c r="B600" s="270"/>
      <c r="C600" s="195"/>
      <c r="D600" s="193"/>
    </row>
    <row r="601" spans="1:4" ht="15" thickBot="1" x14ac:dyDescent="0.35">
      <c r="A601" s="268" t="s">
        <v>62</v>
      </c>
      <c r="B601" s="269"/>
      <c r="C601" s="196"/>
      <c r="D601" s="192">
        <v>154076565.89000002</v>
      </c>
    </row>
    <row r="603" spans="1:4" x14ac:dyDescent="0.3">
      <c r="A603" s="273"/>
      <c r="B603" s="273"/>
      <c r="C603" s="273"/>
      <c r="D603" s="273"/>
    </row>
    <row r="604" spans="1:4" ht="34.200000000000003" customHeight="1" x14ac:dyDescent="0.3">
      <c r="A604" s="274" t="s">
        <v>120</v>
      </c>
      <c r="B604" s="274"/>
      <c r="C604" s="274"/>
      <c r="D604" s="274"/>
    </row>
    <row r="605" spans="1:4" x14ac:dyDescent="0.3">
      <c r="A605" s="116"/>
      <c r="B605" s="116"/>
      <c r="C605" s="116"/>
      <c r="D605" s="116"/>
    </row>
    <row r="606" spans="1:4" x14ac:dyDescent="0.3">
      <c r="A606" s="116"/>
      <c r="B606" s="116"/>
      <c r="C606" s="116"/>
      <c r="D606" s="116"/>
    </row>
    <row r="607" spans="1:4" x14ac:dyDescent="0.3">
      <c r="A607" s="116"/>
      <c r="B607" s="116"/>
      <c r="C607" s="116"/>
      <c r="D607" s="116"/>
    </row>
    <row r="608" spans="1:4" x14ac:dyDescent="0.3">
      <c r="A608" s="116"/>
      <c r="B608" s="116"/>
      <c r="C608" s="116"/>
      <c r="D608" s="116"/>
    </row>
    <row r="609" spans="1:4" x14ac:dyDescent="0.3">
      <c r="A609" s="116"/>
      <c r="B609" s="116"/>
      <c r="C609" s="116"/>
      <c r="D609" s="116"/>
    </row>
    <row r="610" spans="1:4" x14ac:dyDescent="0.3">
      <c r="A610" s="116"/>
      <c r="B610" s="116"/>
      <c r="C610" s="116"/>
      <c r="D610" s="116"/>
    </row>
    <row r="611" spans="1:4" x14ac:dyDescent="0.3">
      <c r="A611" s="116"/>
      <c r="B611" s="116"/>
      <c r="C611" s="116"/>
      <c r="D611" s="116"/>
    </row>
    <row r="612" spans="1:4" x14ac:dyDescent="0.3">
      <c r="A612" s="116"/>
      <c r="B612" s="116"/>
      <c r="C612" s="116"/>
      <c r="D612" s="116"/>
    </row>
    <row r="613" spans="1:4" x14ac:dyDescent="0.3">
      <c r="A613" s="116"/>
      <c r="B613" s="116"/>
      <c r="C613" s="116"/>
      <c r="D613" s="116"/>
    </row>
    <row r="614" spans="1:4" x14ac:dyDescent="0.3">
      <c r="A614" s="116"/>
      <c r="B614" s="116"/>
      <c r="C614" s="116"/>
      <c r="D614" s="116"/>
    </row>
    <row r="615" spans="1:4" x14ac:dyDescent="0.3">
      <c r="A615" s="116"/>
      <c r="B615" s="116"/>
      <c r="C615" s="116"/>
      <c r="D615" s="116"/>
    </row>
    <row r="616" spans="1:4" x14ac:dyDescent="0.3">
      <c r="A616" s="116"/>
      <c r="B616" s="116"/>
      <c r="C616" s="116"/>
      <c r="D616" s="116"/>
    </row>
    <row r="617" spans="1:4" x14ac:dyDescent="0.3">
      <c r="A617" s="116"/>
      <c r="B617" s="116"/>
      <c r="C617" s="116"/>
      <c r="D617" s="116"/>
    </row>
    <row r="618" spans="1:4" x14ac:dyDescent="0.3">
      <c r="A618" s="116"/>
      <c r="B618" s="116"/>
      <c r="C618" s="116"/>
      <c r="D618" s="116"/>
    </row>
    <row r="619" spans="1:4" x14ac:dyDescent="0.3">
      <c r="A619" s="116"/>
      <c r="B619" s="116"/>
      <c r="C619" s="116"/>
      <c r="D619" s="116"/>
    </row>
    <row r="620" spans="1:4" x14ac:dyDescent="0.3">
      <c r="A620" s="40"/>
      <c r="B620" s="40"/>
      <c r="C620" s="40"/>
      <c r="D620" s="40"/>
    </row>
    <row r="621" spans="1:4" x14ac:dyDescent="0.3">
      <c r="A621" s="275" t="s">
        <v>102</v>
      </c>
      <c r="B621" s="275"/>
      <c r="C621" s="275"/>
      <c r="D621" s="275"/>
    </row>
  </sheetData>
  <mergeCells count="149">
    <mergeCell ref="A378:D378"/>
    <mergeCell ref="A365:D365"/>
    <mergeCell ref="A350:D350"/>
    <mergeCell ref="A348:D348"/>
    <mergeCell ref="A303:D303"/>
    <mergeCell ref="A259:D259"/>
    <mergeCell ref="A151:D151"/>
    <mergeCell ref="B230:D232"/>
    <mergeCell ref="B235:D235"/>
    <mergeCell ref="B236:D236"/>
    <mergeCell ref="B245:D247"/>
    <mergeCell ref="B252:D252"/>
    <mergeCell ref="B256:D256"/>
    <mergeCell ref="B261:F261"/>
    <mergeCell ref="B262:F262"/>
    <mergeCell ref="B305:F305"/>
    <mergeCell ref="B306:F306"/>
    <mergeCell ref="A179:D179"/>
    <mergeCell ref="B352:C352"/>
    <mergeCell ref="B353:C353"/>
    <mergeCell ref="B366:C366"/>
    <mergeCell ref="B367:C367"/>
    <mergeCell ref="A50:D50"/>
    <mergeCell ref="B149:E149"/>
    <mergeCell ref="B153:C153"/>
    <mergeCell ref="B154:C154"/>
    <mergeCell ref="B171:C173"/>
    <mergeCell ref="A64:D64"/>
    <mergeCell ref="A474:D474"/>
    <mergeCell ref="A458:D458"/>
    <mergeCell ref="A446:D446"/>
    <mergeCell ref="A434:D434"/>
    <mergeCell ref="A433:D433"/>
    <mergeCell ref="A431:D431"/>
    <mergeCell ref="A405:D405"/>
    <mergeCell ref="B380:C380"/>
    <mergeCell ref="B381:C381"/>
    <mergeCell ref="B403:C403"/>
    <mergeCell ref="B407:C407"/>
    <mergeCell ref="B408:C408"/>
    <mergeCell ref="B48:D48"/>
    <mergeCell ref="B54:D54"/>
    <mergeCell ref="B59:D60"/>
    <mergeCell ref="A258:D258"/>
    <mergeCell ref="A254:D254"/>
    <mergeCell ref="A250:D250"/>
    <mergeCell ref="A249:D249"/>
    <mergeCell ref="A233:D233"/>
    <mergeCell ref="A220:D220"/>
    <mergeCell ref="A196:D196"/>
    <mergeCell ref="A178:D178"/>
    <mergeCell ref="A176:D176"/>
    <mergeCell ref="A219:D219"/>
    <mergeCell ref="A122:D122"/>
    <mergeCell ref="A123:D123"/>
    <mergeCell ref="A147:D147"/>
    <mergeCell ref="A63:D63"/>
    <mergeCell ref="A61:D61"/>
    <mergeCell ref="A57:D57"/>
    <mergeCell ref="A56:D56"/>
    <mergeCell ref="B221:D221"/>
    <mergeCell ref="B222:D222"/>
    <mergeCell ref="A52:D52"/>
    <mergeCell ref="A1:D1"/>
    <mergeCell ref="A3:D3"/>
    <mergeCell ref="A5:D5"/>
    <mergeCell ref="A7:D7"/>
    <mergeCell ref="A9:D9"/>
    <mergeCell ref="A10:D10"/>
    <mergeCell ref="B29:C29"/>
    <mergeCell ref="A46:D46"/>
    <mergeCell ref="A45:D45"/>
    <mergeCell ref="A42:D42"/>
    <mergeCell ref="A27:D27"/>
    <mergeCell ref="A26:D26"/>
    <mergeCell ref="B12:D12"/>
    <mergeCell ref="B13:D13"/>
    <mergeCell ref="B30:C30"/>
    <mergeCell ref="A621:D621"/>
    <mergeCell ref="A472:D472"/>
    <mergeCell ref="A540:D540"/>
    <mergeCell ref="A542:D542"/>
    <mergeCell ref="A563:D563"/>
    <mergeCell ref="A564:D564"/>
    <mergeCell ref="A565:D565"/>
    <mergeCell ref="A566:D566"/>
    <mergeCell ref="A601:B601"/>
    <mergeCell ref="A603:D603"/>
    <mergeCell ref="A555:B555"/>
    <mergeCell ref="A556:B556"/>
    <mergeCell ref="A560:B560"/>
    <mergeCell ref="A561:B561"/>
    <mergeCell ref="A604:D604"/>
    <mergeCell ref="A567:B567"/>
    <mergeCell ref="A568:B568"/>
    <mergeCell ref="A569:B569"/>
    <mergeCell ref="A591:B591"/>
    <mergeCell ref="A592:B592"/>
    <mergeCell ref="A600:B600"/>
    <mergeCell ref="A548:B548"/>
    <mergeCell ref="A544:D544"/>
    <mergeCell ref="A545:D545"/>
    <mergeCell ref="A546:B546"/>
    <mergeCell ref="A547:B547"/>
    <mergeCell ref="A480:B480"/>
    <mergeCell ref="A481:B481"/>
    <mergeCell ref="A482:B482"/>
    <mergeCell ref="A489:B489"/>
    <mergeCell ref="A490:B490"/>
    <mergeCell ref="A494:B494"/>
    <mergeCell ref="A495:B495"/>
    <mergeCell ref="A497:D497"/>
    <mergeCell ref="A537:D537"/>
    <mergeCell ref="A538:D538"/>
    <mergeCell ref="A503:B503"/>
    <mergeCell ref="A525:B525"/>
    <mergeCell ref="A526:B526"/>
    <mergeCell ref="A534:B534"/>
    <mergeCell ref="A535:B535"/>
    <mergeCell ref="A498:D498"/>
    <mergeCell ref="A499:D499"/>
    <mergeCell ref="A500:D500"/>
    <mergeCell ref="A501:B501"/>
    <mergeCell ref="A502:B502"/>
    <mergeCell ref="A543:D543"/>
    <mergeCell ref="A479:D479"/>
    <mergeCell ref="A118:D118"/>
    <mergeCell ref="A117:D117"/>
    <mergeCell ref="A113:D113"/>
    <mergeCell ref="A112:D112"/>
    <mergeCell ref="A102:D102"/>
    <mergeCell ref="B66:C66"/>
    <mergeCell ref="B67:C67"/>
    <mergeCell ref="B104:C104"/>
    <mergeCell ref="B105:C105"/>
    <mergeCell ref="B115:D115"/>
    <mergeCell ref="B120:D120"/>
    <mergeCell ref="B125:C125"/>
    <mergeCell ref="D125:G126"/>
    <mergeCell ref="B126:C126"/>
    <mergeCell ref="B142:G144"/>
    <mergeCell ref="A478:D478"/>
    <mergeCell ref="A477:D477"/>
    <mergeCell ref="B181:D181"/>
    <mergeCell ref="B182:D182"/>
    <mergeCell ref="B198:D198"/>
    <mergeCell ref="B199:D199"/>
    <mergeCell ref="B215:D217"/>
    <mergeCell ref="A476:D476"/>
  </mergeCells>
  <hyperlinks>
    <hyperlink ref="A122" location="Hoja1!_ftn1" display="Pasivo2" xr:uid="{00000000-0004-0000-0400-000000000000}"/>
    <hyperlink ref="A621" location="_ftnref1" display="_ftnref1" xr:uid="{00000000-0004-0000-0400-000001000000}"/>
  </hyperlinks>
  <pageMargins left="0.51181102362204722" right="0.15748031496062992" top="0.35433070866141736" bottom="1.3385826771653544" header="0.31496062992125984" footer="0.70866141732283472"/>
  <pageSetup scale="80" orientation="portrait" r:id="rId1"/>
  <headerFooter>
    <oddFooter>&amp;RPágina &amp;P de &amp;N</oddFooter>
  </headerFooter>
  <ignoredErrors>
    <ignoredError sqref="A579:A589 C466:D46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EFE 01</vt:lpstr>
      <vt:lpstr>EFE 01 Acum</vt:lpstr>
      <vt:lpstr>CPC</vt:lpstr>
      <vt:lpstr>CPC Acum</vt:lpstr>
      <vt:lpstr>Notas de Desglose</vt:lpstr>
      <vt:lpstr>'Notas de Desglose'!_ftn1</vt:lpstr>
      <vt:lpstr>'Notas de Desglose'!_ftnref1</vt:lpstr>
      <vt:lpstr>'Notas de Desglose'!_Hlk13661906</vt:lpstr>
      <vt:lpstr>CPC!Área_de_impresión</vt:lpstr>
      <vt:lpstr>'CPC Acum'!Área_de_impresión</vt:lpstr>
      <vt:lpstr>'EFE 01'!Área_de_impresión</vt:lpstr>
      <vt:lpstr>'EFE 01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2</cp:lastModifiedBy>
  <cp:lastPrinted>2023-01-30T17:06:19Z</cp:lastPrinted>
  <dcterms:created xsi:type="dcterms:W3CDTF">2017-06-07T16:58:07Z</dcterms:created>
  <dcterms:modified xsi:type="dcterms:W3CDTF">2023-01-30T23:00:40Z</dcterms:modified>
</cp:coreProperties>
</file>