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ID" sheetId="2" r:id="rId1"/>
  </sheets>
  <definedNames>
    <definedName name="_xlnm.Print_Area" localSheetId="0">EAID!$A$1:$K$109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9" i="2" l="1"/>
  <c r="G79" i="2"/>
  <c r="H79" i="2"/>
  <c r="I79" i="2"/>
  <c r="J79" i="2"/>
  <c r="E79" i="2"/>
  <c r="J77" i="2"/>
  <c r="G78" i="2"/>
  <c r="G77" i="2"/>
  <c r="F74" i="2"/>
  <c r="G74" i="2"/>
  <c r="H74" i="2"/>
  <c r="I74" i="2"/>
  <c r="J74" i="2"/>
  <c r="E74" i="2"/>
  <c r="F71" i="2"/>
  <c r="G71" i="2"/>
  <c r="H71" i="2"/>
  <c r="I71" i="2"/>
  <c r="J71" i="2"/>
  <c r="E71" i="2"/>
  <c r="J72" i="2"/>
  <c r="G72" i="2"/>
  <c r="F69" i="2"/>
  <c r="G69" i="2"/>
  <c r="H69" i="2"/>
  <c r="I69" i="2"/>
  <c r="J69" i="2"/>
  <c r="E69" i="2"/>
  <c r="F49" i="2"/>
  <c r="G49" i="2"/>
  <c r="H49" i="2"/>
  <c r="I49" i="2"/>
  <c r="J49" i="2"/>
  <c r="E49" i="2"/>
  <c r="J53" i="2"/>
  <c r="J52" i="2"/>
  <c r="G53" i="2"/>
  <c r="G54" i="2"/>
  <c r="G55" i="2"/>
  <c r="G56" i="2"/>
  <c r="G57" i="2"/>
  <c r="G52" i="2"/>
  <c r="J46" i="2"/>
  <c r="F44" i="2"/>
  <c r="G44" i="2"/>
  <c r="H44" i="2"/>
  <c r="I44" i="2"/>
  <c r="J44" i="2"/>
  <c r="E44" i="2"/>
  <c r="F40" i="2"/>
  <c r="G40" i="2"/>
  <c r="H40" i="2"/>
  <c r="I40" i="2"/>
  <c r="J40" i="2"/>
  <c r="E40" i="2"/>
  <c r="J42" i="2"/>
  <c r="J41" i="2"/>
  <c r="G42" i="2"/>
  <c r="G41" i="2"/>
  <c r="J39" i="2"/>
  <c r="J38" i="2" s="1"/>
  <c r="F38" i="2"/>
  <c r="G38" i="2"/>
  <c r="H38" i="2"/>
  <c r="I38" i="2"/>
  <c r="E38" i="2"/>
  <c r="G39" i="2"/>
  <c r="F31" i="2"/>
  <c r="G31" i="2"/>
  <c r="H31" i="2"/>
  <c r="I31" i="2"/>
  <c r="J31" i="2"/>
  <c r="E31" i="2"/>
  <c r="J34" i="2"/>
  <c r="J35" i="2"/>
  <c r="J36" i="2"/>
  <c r="J33" i="2"/>
  <c r="G34" i="2"/>
  <c r="G35" i="2"/>
  <c r="G36" i="2"/>
  <c r="G33" i="2"/>
  <c r="F19" i="2"/>
  <c r="G19" i="2"/>
  <c r="H19" i="2"/>
  <c r="I19" i="2"/>
  <c r="J19" i="2"/>
  <c r="E19" i="2"/>
  <c r="J21" i="2"/>
  <c r="J22" i="2"/>
  <c r="J23" i="2"/>
  <c r="J24" i="2"/>
  <c r="J25" i="2"/>
  <c r="J26" i="2"/>
  <c r="J27" i="2"/>
  <c r="J28" i="2"/>
  <c r="J29" i="2"/>
  <c r="J30" i="2"/>
  <c r="G21" i="2"/>
  <c r="G22" i="2"/>
  <c r="G23" i="2"/>
  <c r="G24" i="2"/>
  <c r="G25" i="2"/>
  <c r="G26" i="2"/>
  <c r="G27" i="2"/>
  <c r="G28" i="2"/>
  <c r="G29" i="2"/>
  <c r="G30" i="2"/>
  <c r="J20" i="2"/>
  <c r="G20" i="2"/>
  <c r="J12" i="2"/>
  <c r="J13" i="2"/>
  <c r="J14" i="2"/>
  <c r="J15" i="2"/>
  <c r="J16" i="2"/>
  <c r="J17" i="2"/>
  <c r="J18" i="2"/>
  <c r="G12" i="2"/>
  <c r="G13" i="2"/>
  <c r="G14" i="2"/>
  <c r="G15" i="2"/>
  <c r="G16" i="2"/>
  <c r="G17" i="2"/>
  <c r="G18" i="2"/>
  <c r="J11" i="2"/>
  <c r="G11" i="2"/>
</calcChain>
</file>

<file path=xl/sharedStrings.xml><?xml version="1.0" encoding="utf-8"?>
<sst xmlns="http://schemas.openxmlformats.org/spreadsheetml/2006/main" count="78" uniqueCount="78">
  <si>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</si>
  <si>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</si>
  <si>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</si>
  <si>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</si>
  <si>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</si>
  <si>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</si>
  <si>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</si>
  <si>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</si>
  <si>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</si>
  <si>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</si>
  <si>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</si>
  <si>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</si>
  <si>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</si>
  <si>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</si>
  <si>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</si>
  <si>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</si>
  <si>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</si>
  <si>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</si>
  <si>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</si>
  <si>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</si>
  <si>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</si>
  <si>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</si>
  <si>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</si>
  <si>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</si>
  <si>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</si>
  <si>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</si>
  <si>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</si>
  <si>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</si>
  <si>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</si>
  <si>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</si>
  <si>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</si>
  <si>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</si>
  <si>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</si>
  <si>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</si>
  <si>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</si>
  <si>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</si>
  <si>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</si>
  <si>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</si>
  <si>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</si>
  <si>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</si>
  <si>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</si>
  <si>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</si>
  <si>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</si>
  <si>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</si>
  <si>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</si>
  <si>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</si>
  <si>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</si>
  <si>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</si>
  <si>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</si>
  <si>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</si>
  <si>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</si>
  <si>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</si>
  <si>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</si>
  <si>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</si>
  <si>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</si>
  <si>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</si>
  <si>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</si>
  <si>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</si>
  <si>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</si>
  <si>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</si>
  <si>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</si>
  <si>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</si>
  <si>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</si>
  <si>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</si>
  <si>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</si>
  <si>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</si>
  <si>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</si>
  <si>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</si>
  <si>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</si>
  <si>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</si>
  <si>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</si>
  <si>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</si>
  <si>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</si>
  <si>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J. Transferencias y Asignaciones</t>
  </si>
  <si>
    <t>D. Transferencias, Asignaciones, Subsidios y Subvenciones, y Pensiones y Jubilaciones</t>
  </si>
  <si>
    <t>Del 01 de enero al 31 de diciembre de 2022 (b)</t>
  </si>
  <si>
    <t>ASEC_EAID_4toTRIM_L4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</si>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</sst>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5" xfId="0" applyFont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4" fontId="4" fillId="0" borderId="5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4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4" fontId="4" fillId="2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justify" vertical="center"/>
    </xf>
    <xf numFmtId="4" fontId="4" fillId="0" borderId="8" xfId="0" applyNumberFormat="1" applyFont="1" applyBorder="1" applyAlignment="1">
      <alignment horizontal="right" vertical="center"/>
    </xf>
    <xf numFmtId="4" fontId="5" fillId="0" borderId="5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" fontId="3" fillId="0" borderId="16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7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41563</xdr:colOff>
      <xdr:row>1</xdr:row>
      <xdr:rowOff>62345</xdr:rowOff>
    </xdr:from>
    <xdr:to>
      <xdr:col>3</xdr:col>
      <xdr:colOff>1149927</xdr:colOff>
      <xdr:row>4</xdr:row>
      <xdr:rowOff>166254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54" y="110836"/>
          <a:ext cx="1648691" cy="658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318655</xdr:colOff>
      <xdr:row>1</xdr:row>
      <xdr:rowOff>69273</xdr:rowOff>
    </xdr:from>
    <xdr:to>
      <xdr:col>9</xdr:col>
      <xdr:colOff>958735</xdr:colOff>
      <xdr:row>4</xdr:row>
      <xdr:rowOff>147551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117764"/>
          <a:ext cx="16306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89</xdr:row>
      <xdr:rowOff>101600</xdr:rowOff>
    </xdr:from>
    <xdr:to>
      <xdr:col>9</xdr:col>
      <xdr:colOff>495300</xdr:colOff>
      <xdr:row>105</xdr:row>
      <xdr:rowOff>88900</xdr:rowOff>
    </xdr:to>
    <xdr:grpSp>
      <xdr:nvGrpSpPr>
        <xdr:cNvPr id="4" name="1 Grupo"/>
        <xdr:cNvGrpSpPr/>
      </xdr:nvGrpSpPr>
      <xdr:grpSpPr bwMode="auto">
        <a:xfrm>
          <a:off x="259080" y="16835120"/>
          <a:ext cx="9296400" cy="2913380"/>
          <a:chOff x="0" y="0"/>
          <a:chExt cx="7818112" cy="861267"/>
        </a:xfrm>
      </xdr:grpSpPr>
      <xdr:sp macro="" textlink="">
        <xdr:nvSpPr>
          <xdr:cNvPr id="5" name="2 CuadroTexto"/>
          <xdr:cNvSpPr txBox="1"/>
        </xdr:nvSpPr>
        <xdr:spPr>
          <a:xfrm>
            <a:off x="1985204" y="710642"/>
            <a:ext cx="3483019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" name="5 CuadroTexto"/>
          <xdr:cNvSpPr txBox="1"/>
        </xdr:nvSpPr>
        <xdr:spPr>
          <a:xfrm>
            <a:off x="4710914" y="374632"/>
            <a:ext cx="3107198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0"/>
  <sheetViews>
    <sheetView showGridLines="0" tabSelected="1" view="pageLayout" topLeftCell="A114" zoomScaleNormal="110" workbookViewId="0">
      <selection activeCell="E126" sqref="E126:E128"/>
    </sheetView>
  </sheetViews>
  <sheetFormatPr baseColWidth="10" defaultRowHeight="14.4" x14ac:dyDescent="0.3"/>
  <cols>
    <col min="1" max="1" width="0.6640625" customWidth="1"/>
    <col min="2" max="2" width="3" customWidth="1"/>
    <col min="3" max="3" width="4.88671875" style="1" customWidth="1"/>
    <col min="4" max="4" width="46.6640625" customWidth="1"/>
    <col min="5" max="5" width="14.44140625" bestFit="1" customWidth="1"/>
    <col min="6" max="6" width="13.44140625" customWidth="1"/>
    <col min="7" max="9" width="14.44140625" bestFit="1" customWidth="1"/>
    <col min="10" max="10" width="14.109375" customWidth="1"/>
    <col min="11" max="11" width="0.6640625" customWidth="1"/>
  </cols>
  <sheetData>
    <row r="1" spans="2:11" ht="3.75" customHeight="1" thickBot="1" x14ac:dyDescent="0.35">
      <c r="K1" s="2" t="s">
        <v>76</v>
      </c>
    </row>
    <row r="2" spans="2:11" ht="15" x14ac:dyDescent="0.25">
      <c r="B2" s="31" t="s">
        <v>77</v>
      </c>
      <c r="C2" s="32"/>
      <c r="D2" s="32"/>
      <c r="E2" s="32"/>
      <c r="F2" s="32"/>
      <c r="G2" s="32"/>
      <c r="H2" s="32"/>
      <c r="I2" s="32"/>
      <c r="J2" s="33"/>
    </row>
    <row r="3" spans="2:11" x14ac:dyDescent="0.3">
      <c r="B3" s="34" t="s">
        <v>0</v>
      </c>
      <c r="C3" s="35"/>
      <c r="D3" s="35"/>
      <c r="E3" s="35"/>
      <c r="F3" s="35"/>
      <c r="G3" s="35"/>
      <c r="H3" s="35"/>
      <c r="I3" s="35"/>
      <c r="J3" s="36"/>
    </row>
    <row r="4" spans="2:11" x14ac:dyDescent="0.3">
      <c r="B4" s="34" t="s">
        <v>75</v>
      </c>
      <c r="C4" s="35"/>
      <c r="D4" s="35"/>
      <c r="E4" s="35"/>
      <c r="F4" s="35"/>
      <c r="G4" s="35"/>
      <c r="H4" s="35"/>
      <c r="I4" s="35"/>
      <c r="J4" s="36"/>
    </row>
    <row r="5" spans="2:11" ht="15" thickBot="1" x14ac:dyDescent="0.35">
      <c r="B5" s="37" t="s">
        <v>1</v>
      </c>
      <c r="C5" s="38"/>
      <c r="D5" s="38"/>
      <c r="E5" s="38"/>
      <c r="F5" s="38"/>
      <c r="G5" s="38"/>
      <c r="H5" s="38"/>
      <c r="I5" s="38"/>
      <c r="J5" s="39"/>
    </row>
    <row r="6" spans="2:11" ht="15" thickBot="1" x14ac:dyDescent="0.35">
      <c r="B6" s="31"/>
      <c r="C6" s="32"/>
      <c r="D6" s="33"/>
      <c r="E6" s="40" t="s">
        <v>2</v>
      </c>
      <c r="F6" s="41"/>
      <c r="G6" s="41"/>
      <c r="H6" s="41"/>
      <c r="I6" s="42"/>
      <c r="J6" s="43" t="s">
        <v>3</v>
      </c>
    </row>
    <row r="7" spans="2:11" x14ac:dyDescent="0.3">
      <c r="B7" s="34" t="s">
        <v>4</v>
      </c>
      <c r="C7" s="35"/>
      <c r="D7" s="36"/>
      <c r="E7" s="43" t="s">
        <v>5</v>
      </c>
      <c r="F7" s="43" t="s">
        <v>6</v>
      </c>
      <c r="G7" s="43" t="s">
        <v>7</v>
      </c>
      <c r="H7" s="43" t="s">
        <v>8</v>
      </c>
      <c r="I7" s="43" t="s">
        <v>9</v>
      </c>
      <c r="J7" s="44"/>
    </row>
    <row r="8" spans="2:11" ht="15" thickBot="1" x14ac:dyDescent="0.35">
      <c r="B8" s="37" t="s">
        <v>10</v>
      </c>
      <c r="C8" s="38"/>
      <c r="D8" s="39"/>
      <c r="E8" s="45"/>
      <c r="F8" s="45"/>
      <c r="G8" s="45"/>
      <c r="H8" s="45"/>
      <c r="I8" s="45"/>
      <c r="J8" s="45"/>
    </row>
    <row r="9" spans="2:11" ht="4.5" customHeight="1" x14ac:dyDescent="0.3">
      <c r="B9" s="21"/>
      <c r="C9" s="22"/>
      <c r="D9" s="23"/>
      <c r="E9" s="3"/>
      <c r="F9" s="3"/>
      <c r="G9" s="3"/>
      <c r="H9" s="3"/>
      <c r="I9" s="3"/>
      <c r="J9" s="3"/>
    </row>
    <row r="10" spans="2:11" x14ac:dyDescent="0.3">
      <c r="B10" s="28" t="s">
        <v>11</v>
      </c>
      <c r="C10" s="29"/>
      <c r="D10" s="30"/>
      <c r="E10" s="4"/>
      <c r="F10" s="4"/>
      <c r="G10" s="4"/>
      <c r="H10" s="4"/>
      <c r="I10" s="4"/>
      <c r="J10" s="4"/>
    </row>
    <row r="11" spans="2:11" x14ac:dyDescent="0.3">
      <c r="B11" s="5"/>
      <c r="C11" s="24" t="s">
        <v>12</v>
      </c>
      <c r="D11" s="25"/>
      <c r="E11" s="6">
        <v>17893624.879999999</v>
      </c>
      <c r="F11" s="6">
        <v>3957833.08</v>
      </c>
      <c r="G11" s="6">
        <f>E11+F11</f>
        <v>21851457.960000001</v>
      </c>
      <c r="H11" s="6">
        <v>21822338.899999999</v>
      </c>
      <c r="I11" s="6">
        <v>21822338.899999999</v>
      </c>
      <c r="J11" s="6">
        <f>I11-E11</f>
        <v>3928714.0199999996</v>
      </c>
    </row>
    <row r="12" spans="2:11" x14ac:dyDescent="0.3">
      <c r="B12" s="5"/>
      <c r="C12" s="26" t="s">
        <v>13</v>
      </c>
      <c r="D12" s="27"/>
      <c r="E12" s="6">
        <v>0</v>
      </c>
      <c r="F12" s="6">
        <v>0</v>
      </c>
      <c r="G12" s="6">
        <f t="shared" ref="G12:G18" si="0">E12+F12</f>
        <v>0</v>
      </c>
      <c r="H12" s="6">
        <v>0</v>
      </c>
      <c r="I12" s="6">
        <v>0</v>
      </c>
      <c r="J12" s="6">
        <f t="shared" ref="J12:J18" si="1">I12-E12</f>
        <v>0</v>
      </c>
    </row>
    <row r="13" spans="2:11" x14ac:dyDescent="0.3">
      <c r="B13" s="5"/>
      <c r="C13" s="24" t="s">
        <v>14</v>
      </c>
      <c r="D13" s="25"/>
      <c r="E13" s="6">
        <v>0</v>
      </c>
      <c r="F13" s="6">
        <v>0</v>
      </c>
      <c r="G13" s="6">
        <f t="shared" si="0"/>
        <v>0</v>
      </c>
      <c r="H13" s="6">
        <v>0</v>
      </c>
      <c r="I13" s="6">
        <v>0</v>
      </c>
      <c r="J13" s="6">
        <f t="shared" si="1"/>
        <v>0</v>
      </c>
    </row>
    <row r="14" spans="2:11" x14ac:dyDescent="0.3">
      <c r="B14" s="5"/>
      <c r="C14" s="24" t="s">
        <v>15</v>
      </c>
      <c r="D14" s="25"/>
      <c r="E14" s="6">
        <v>20825514.239999998</v>
      </c>
      <c r="F14" s="6">
        <v>8627961.4299999997</v>
      </c>
      <c r="G14" s="6">
        <f t="shared" si="0"/>
        <v>29453475.669999998</v>
      </c>
      <c r="H14" s="6">
        <v>28232805.710000001</v>
      </c>
      <c r="I14" s="6">
        <v>28232805.710000001</v>
      </c>
      <c r="J14" s="6">
        <f t="shared" si="1"/>
        <v>7407291.4700000025</v>
      </c>
    </row>
    <row r="15" spans="2:11" x14ac:dyDescent="0.3">
      <c r="B15" s="5"/>
      <c r="C15" s="24" t="s">
        <v>16</v>
      </c>
      <c r="D15" s="25"/>
      <c r="E15" s="6">
        <v>155589.97</v>
      </c>
      <c r="F15" s="6">
        <v>146473.41</v>
      </c>
      <c r="G15" s="6">
        <f t="shared" si="0"/>
        <v>302063.38</v>
      </c>
      <c r="H15" s="6">
        <v>261583.42</v>
      </c>
      <c r="I15" s="6">
        <v>261583.42</v>
      </c>
      <c r="J15" s="6">
        <f t="shared" si="1"/>
        <v>105993.45000000001</v>
      </c>
    </row>
    <row r="16" spans="2:11" x14ac:dyDescent="0.3">
      <c r="B16" s="5"/>
      <c r="C16" s="24" t="s">
        <v>17</v>
      </c>
      <c r="D16" s="25"/>
      <c r="E16" s="6">
        <v>2568676.73</v>
      </c>
      <c r="F16" s="6">
        <v>849244.03</v>
      </c>
      <c r="G16" s="6">
        <f t="shared" si="0"/>
        <v>3417920.76</v>
      </c>
      <c r="H16" s="6">
        <v>2118309.88</v>
      </c>
      <c r="I16" s="6">
        <v>2118309.88</v>
      </c>
      <c r="J16" s="6">
        <f t="shared" si="1"/>
        <v>-450366.85000000009</v>
      </c>
    </row>
    <row r="17" spans="2:10" x14ac:dyDescent="0.3">
      <c r="B17" s="5"/>
      <c r="C17" s="26" t="s">
        <v>72</v>
      </c>
      <c r="D17" s="27"/>
      <c r="E17" s="6">
        <v>0</v>
      </c>
      <c r="F17" s="6">
        <v>0</v>
      </c>
      <c r="G17" s="6">
        <f t="shared" si="0"/>
        <v>0</v>
      </c>
      <c r="H17" s="6">
        <v>0</v>
      </c>
      <c r="I17" s="6">
        <v>0</v>
      </c>
      <c r="J17" s="6">
        <f t="shared" si="1"/>
        <v>0</v>
      </c>
    </row>
    <row r="18" spans="2:10" x14ac:dyDescent="0.3">
      <c r="B18" s="46"/>
      <c r="C18" s="24" t="s">
        <v>18</v>
      </c>
      <c r="D18" s="25"/>
      <c r="E18" s="6">
        <v>0</v>
      </c>
      <c r="F18" s="6">
        <v>0</v>
      </c>
      <c r="G18" s="6">
        <f t="shared" si="0"/>
        <v>0</v>
      </c>
      <c r="H18" s="6">
        <v>0</v>
      </c>
      <c r="I18" s="6">
        <v>0</v>
      </c>
      <c r="J18" s="6">
        <f t="shared" si="1"/>
        <v>0</v>
      </c>
    </row>
    <row r="19" spans="2:10" x14ac:dyDescent="0.3">
      <c r="B19" s="46"/>
      <c r="C19" s="24" t="s">
        <v>19</v>
      </c>
      <c r="D19" s="25"/>
      <c r="E19" s="6">
        <f>SUM(E20:E30)</f>
        <v>74331896.260000005</v>
      </c>
      <c r="F19" s="6">
        <f t="shared" ref="F19:J19" si="2">SUM(F20:F30)</f>
        <v>12417406.640000002</v>
      </c>
      <c r="G19" s="6">
        <f t="shared" si="2"/>
        <v>86749302.900000006</v>
      </c>
      <c r="H19" s="6">
        <f t="shared" si="2"/>
        <v>80919587</v>
      </c>
      <c r="I19" s="6">
        <f t="shared" si="2"/>
        <v>80919587</v>
      </c>
      <c r="J19" s="6">
        <f t="shared" si="2"/>
        <v>6587690.7400000021</v>
      </c>
    </row>
    <row r="20" spans="2:10" ht="15" x14ac:dyDescent="0.25">
      <c r="B20" s="5"/>
      <c r="C20" s="7"/>
      <c r="D20" s="8" t="s">
        <v>20</v>
      </c>
      <c r="E20" s="20">
        <v>49069581.539999999</v>
      </c>
      <c r="F20" s="20">
        <v>9030316.4600000009</v>
      </c>
      <c r="G20" s="20">
        <f>E20+F20</f>
        <v>58099898</v>
      </c>
      <c r="H20" s="20">
        <v>58099898</v>
      </c>
      <c r="I20" s="20">
        <v>58099898</v>
      </c>
      <c r="J20" s="20">
        <f>I20-E20</f>
        <v>9030316.4600000009</v>
      </c>
    </row>
    <row r="21" spans="2:10" ht="15" x14ac:dyDescent="0.25">
      <c r="B21" s="5"/>
      <c r="C21" s="7"/>
      <c r="D21" s="8" t="s">
        <v>21</v>
      </c>
      <c r="E21" s="20">
        <v>7093131.3899999997</v>
      </c>
      <c r="F21" s="20">
        <v>1328223.6100000001</v>
      </c>
      <c r="G21" s="20">
        <f t="shared" ref="G21:G30" si="3">E21+F21</f>
        <v>8421355</v>
      </c>
      <c r="H21" s="20">
        <v>8421355</v>
      </c>
      <c r="I21" s="20">
        <v>8421355</v>
      </c>
      <c r="J21" s="20">
        <f t="shared" ref="J21:J30" si="4">I21-E21</f>
        <v>1328223.6100000003</v>
      </c>
    </row>
    <row r="22" spans="2:10" x14ac:dyDescent="0.3">
      <c r="B22" s="5"/>
      <c r="C22" s="7"/>
      <c r="D22" s="8" t="s">
        <v>22</v>
      </c>
      <c r="E22" s="20">
        <v>2734767.29</v>
      </c>
      <c r="F22" s="20">
        <v>124282.71</v>
      </c>
      <c r="G22" s="20">
        <f t="shared" si="3"/>
        <v>2859050</v>
      </c>
      <c r="H22" s="20">
        <v>2859050</v>
      </c>
      <c r="I22" s="20">
        <v>2859050</v>
      </c>
      <c r="J22" s="20">
        <f t="shared" si="4"/>
        <v>124282.70999999996</v>
      </c>
    </row>
    <row r="23" spans="2:10" x14ac:dyDescent="0.3">
      <c r="B23" s="5"/>
      <c r="C23" s="7"/>
      <c r="D23" s="8" t="s">
        <v>23</v>
      </c>
      <c r="E23" s="20">
        <v>0</v>
      </c>
      <c r="F23" s="20">
        <v>0</v>
      </c>
      <c r="G23" s="20">
        <f t="shared" si="3"/>
        <v>0</v>
      </c>
      <c r="H23" s="20">
        <v>0</v>
      </c>
      <c r="I23" s="20">
        <v>0</v>
      </c>
      <c r="J23" s="20">
        <f t="shared" si="4"/>
        <v>0</v>
      </c>
    </row>
    <row r="24" spans="2:10" x14ac:dyDescent="0.3">
      <c r="B24" s="5"/>
      <c r="C24" s="7"/>
      <c r="D24" s="8" t="s">
        <v>24</v>
      </c>
      <c r="E24" s="20">
        <v>0</v>
      </c>
      <c r="F24" s="20">
        <v>0</v>
      </c>
      <c r="G24" s="20">
        <f t="shared" si="3"/>
        <v>0</v>
      </c>
      <c r="H24" s="20">
        <v>0</v>
      </c>
      <c r="I24" s="20">
        <v>0</v>
      </c>
      <c r="J24" s="20">
        <f t="shared" si="4"/>
        <v>0</v>
      </c>
    </row>
    <row r="25" spans="2:10" x14ac:dyDescent="0.3">
      <c r="B25" s="5"/>
      <c r="C25" s="7"/>
      <c r="D25" s="8" t="s">
        <v>25</v>
      </c>
      <c r="E25" s="20">
        <v>1289611.52</v>
      </c>
      <c r="F25" s="20">
        <v>496225.48</v>
      </c>
      <c r="G25" s="20">
        <f t="shared" si="3"/>
        <v>1785837</v>
      </c>
      <c r="H25" s="20">
        <v>1785837</v>
      </c>
      <c r="I25" s="20">
        <v>1785837</v>
      </c>
      <c r="J25" s="20">
        <f t="shared" si="4"/>
        <v>496225.48</v>
      </c>
    </row>
    <row r="26" spans="2:10" x14ac:dyDescent="0.3">
      <c r="B26" s="5"/>
      <c r="C26" s="7"/>
      <c r="D26" s="8" t="s">
        <v>26</v>
      </c>
      <c r="E26" s="20">
        <v>0</v>
      </c>
      <c r="F26" s="20">
        <v>0</v>
      </c>
      <c r="G26" s="20">
        <f t="shared" si="3"/>
        <v>0</v>
      </c>
      <c r="H26" s="20">
        <v>0</v>
      </c>
      <c r="I26" s="20">
        <v>0</v>
      </c>
      <c r="J26" s="20">
        <f t="shared" si="4"/>
        <v>0</v>
      </c>
    </row>
    <row r="27" spans="2:10" x14ac:dyDescent="0.3">
      <c r="B27" s="5"/>
      <c r="C27" s="7"/>
      <c r="D27" s="8" t="s">
        <v>27</v>
      </c>
      <c r="E27" s="20">
        <v>0</v>
      </c>
      <c r="F27" s="20">
        <v>0</v>
      </c>
      <c r="G27" s="20">
        <f t="shared" si="3"/>
        <v>0</v>
      </c>
      <c r="H27" s="20">
        <v>0</v>
      </c>
      <c r="I27" s="20">
        <v>0</v>
      </c>
      <c r="J27" s="20">
        <f t="shared" si="4"/>
        <v>0</v>
      </c>
    </row>
    <row r="28" spans="2:10" x14ac:dyDescent="0.3">
      <c r="B28" s="5"/>
      <c r="C28" s="7"/>
      <c r="D28" s="8" t="s">
        <v>28</v>
      </c>
      <c r="E28" s="20">
        <v>992002.52</v>
      </c>
      <c r="F28" s="20">
        <v>247581.48</v>
      </c>
      <c r="G28" s="20">
        <f t="shared" si="3"/>
        <v>1239584</v>
      </c>
      <c r="H28" s="20">
        <v>1239584</v>
      </c>
      <c r="I28" s="20">
        <v>1239584</v>
      </c>
      <c r="J28" s="20">
        <f t="shared" si="4"/>
        <v>247581.47999999998</v>
      </c>
    </row>
    <row r="29" spans="2:10" ht="15" x14ac:dyDescent="0.25">
      <c r="B29" s="5"/>
      <c r="C29" s="7"/>
      <c r="D29" s="8" t="s">
        <v>29</v>
      </c>
      <c r="E29" s="20">
        <v>7170961.0999999996</v>
      </c>
      <c r="F29" s="20">
        <v>1190776.8999999999</v>
      </c>
      <c r="G29" s="20">
        <f t="shared" si="3"/>
        <v>8361738</v>
      </c>
      <c r="H29" s="20">
        <v>8361738</v>
      </c>
      <c r="I29" s="20">
        <v>8361738</v>
      </c>
      <c r="J29" s="20">
        <f t="shared" si="4"/>
        <v>1190776.9000000004</v>
      </c>
    </row>
    <row r="30" spans="2:10" ht="22.8" x14ac:dyDescent="0.3">
      <c r="B30" s="5"/>
      <c r="C30" s="7"/>
      <c r="D30" s="8" t="s">
        <v>30</v>
      </c>
      <c r="E30" s="20">
        <v>5981840.9000000004</v>
      </c>
      <c r="F30" s="20">
        <v>0</v>
      </c>
      <c r="G30" s="20">
        <f t="shared" si="3"/>
        <v>5981840.9000000004</v>
      </c>
      <c r="H30" s="20">
        <v>152125</v>
      </c>
      <c r="I30" s="20">
        <v>152125</v>
      </c>
      <c r="J30" s="20">
        <f t="shared" si="4"/>
        <v>-5829715.9000000004</v>
      </c>
    </row>
    <row r="31" spans="2:10" ht="24.75" customHeight="1" x14ac:dyDescent="0.3">
      <c r="B31" s="5"/>
      <c r="C31" s="26" t="s">
        <v>31</v>
      </c>
      <c r="D31" s="27"/>
      <c r="E31" s="6">
        <f>SUM(E32:E36)</f>
        <v>1266484.18</v>
      </c>
      <c r="F31" s="6">
        <f t="shared" ref="F31:J31" si="5">SUM(F32:F36)</f>
        <v>604405.82000000007</v>
      </c>
      <c r="G31" s="6">
        <f t="shared" si="5"/>
        <v>1870890</v>
      </c>
      <c r="H31" s="6">
        <f t="shared" si="5"/>
        <v>1870890</v>
      </c>
      <c r="I31" s="6">
        <f t="shared" si="5"/>
        <v>1870890</v>
      </c>
      <c r="J31" s="6">
        <f t="shared" si="5"/>
        <v>604405.82000000007</v>
      </c>
    </row>
    <row r="32" spans="2:10" x14ac:dyDescent="0.3">
      <c r="B32" s="5"/>
      <c r="C32" s="7"/>
      <c r="D32" s="9" t="s">
        <v>32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</row>
    <row r="33" spans="2:10" x14ac:dyDescent="0.3">
      <c r="B33" s="5"/>
      <c r="C33" s="7"/>
      <c r="D33" s="9" t="s">
        <v>33</v>
      </c>
      <c r="E33" s="20">
        <v>170209.5</v>
      </c>
      <c r="F33" s="20">
        <v>167095.5</v>
      </c>
      <c r="G33" s="20">
        <f>E33+F33</f>
        <v>337305</v>
      </c>
      <c r="H33" s="20">
        <v>337305</v>
      </c>
      <c r="I33" s="20">
        <v>337305</v>
      </c>
      <c r="J33" s="20">
        <f>I33-E33</f>
        <v>167095.5</v>
      </c>
    </row>
    <row r="34" spans="2:10" x14ac:dyDescent="0.3">
      <c r="B34" s="5"/>
      <c r="C34" s="7"/>
      <c r="D34" s="9" t="s">
        <v>34</v>
      </c>
      <c r="E34" s="20">
        <v>1096274.68</v>
      </c>
      <c r="F34" s="20">
        <v>437310.32</v>
      </c>
      <c r="G34" s="20">
        <f t="shared" ref="G34:G36" si="6">E34+F34</f>
        <v>1533585</v>
      </c>
      <c r="H34" s="20">
        <v>1533585</v>
      </c>
      <c r="I34" s="20">
        <v>1533585</v>
      </c>
      <c r="J34" s="20">
        <f t="shared" ref="J34:J36" si="7">I34-E34</f>
        <v>437310.32000000007</v>
      </c>
    </row>
    <row r="35" spans="2:10" x14ac:dyDescent="0.3">
      <c r="B35" s="5"/>
      <c r="C35" s="7"/>
      <c r="D35" s="8" t="s">
        <v>35</v>
      </c>
      <c r="E35" s="20">
        <v>0</v>
      </c>
      <c r="F35" s="20">
        <v>0</v>
      </c>
      <c r="G35" s="20">
        <f t="shared" si="6"/>
        <v>0</v>
      </c>
      <c r="H35" s="20">
        <v>0</v>
      </c>
      <c r="I35" s="20">
        <v>0</v>
      </c>
      <c r="J35" s="20">
        <f t="shared" si="7"/>
        <v>0</v>
      </c>
    </row>
    <row r="36" spans="2:10" x14ac:dyDescent="0.3">
      <c r="B36" s="5"/>
      <c r="C36" s="7"/>
      <c r="D36" s="9" t="s">
        <v>36</v>
      </c>
      <c r="E36" s="20">
        <v>0</v>
      </c>
      <c r="F36" s="20">
        <v>0</v>
      </c>
      <c r="G36" s="20">
        <f t="shared" si="6"/>
        <v>0</v>
      </c>
      <c r="H36" s="20">
        <v>0</v>
      </c>
      <c r="I36" s="20">
        <v>0</v>
      </c>
      <c r="J36" s="20">
        <f t="shared" si="7"/>
        <v>0</v>
      </c>
    </row>
    <row r="37" spans="2:10" x14ac:dyDescent="0.3">
      <c r="B37" s="5"/>
      <c r="C37" s="24" t="s">
        <v>73</v>
      </c>
      <c r="D37" s="25"/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2:10" x14ac:dyDescent="0.3">
      <c r="B38" s="5"/>
      <c r="C38" s="24" t="s">
        <v>37</v>
      </c>
      <c r="D38" s="25"/>
      <c r="E38" s="6">
        <f>SUM(E39)</f>
        <v>0</v>
      </c>
      <c r="F38" s="6">
        <f t="shared" ref="F38:J38" si="8">SUM(F39)</f>
        <v>487012.5</v>
      </c>
      <c r="G38" s="6">
        <f t="shared" si="8"/>
        <v>487012.5</v>
      </c>
      <c r="H38" s="6">
        <f t="shared" si="8"/>
        <v>487012.5</v>
      </c>
      <c r="I38" s="6">
        <f t="shared" si="8"/>
        <v>487012.5</v>
      </c>
      <c r="J38" s="6">
        <f t="shared" si="8"/>
        <v>487012.5</v>
      </c>
    </row>
    <row r="39" spans="2:10" ht="15" x14ac:dyDescent="0.25">
      <c r="B39" s="5"/>
      <c r="C39" s="7"/>
      <c r="D39" s="9" t="s">
        <v>38</v>
      </c>
      <c r="E39" s="6">
        <v>0</v>
      </c>
      <c r="F39" s="20">
        <v>487012.5</v>
      </c>
      <c r="G39" s="20">
        <f>E39+F39</f>
        <v>487012.5</v>
      </c>
      <c r="H39" s="20">
        <v>487012.5</v>
      </c>
      <c r="I39" s="20">
        <v>487012.5</v>
      </c>
      <c r="J39" s="20">
        <f>I39-E39</f>
        <v>487012.5</v>
      </c>
    </row>
    <row r="40" spans="2:10" x14ac:dyDescent="0.3">
      <c r="B40" s="5"/>
      <c r="C40" s="24" t="s">
        <v>39</v>
      </c>
      <c r="D40" s="25"/>
      <c r="E40" s="6">
        <f>SUM(E41:E42)</f>
        <v>315635.28999999998</v>
      </c>
      <c r="F40" s="6">
        <f t="shared" ref="F40:J40" si="9">SUM(F41:F42)</f>
        <v>4827914.71</v>
      </c>
      <c r="G40" s="6">
        <f t="shared" si="9"/>
        <v>5143550</v>
      </c>
      <c r="H40" s="6">
        <f t="shared" si="9"/>
        <v>3188807</v>
      </c>
      <c r="I40" s="6">
        <f t="shared" si="9"/>
        <v>3188807</v>
      </c>
      <c r="J40" s="6">
        <f t="shared" si="9"/>
        <v>2873171.71</v>
      </c>
    </row>
    <row r="41" spans="2:10" ht="15" x14ac:dyDescent="0.25">
      <c r="B41" s="5"/>
      <c r="C41" s="7"/>
      <c r="D41" s="9" t="s">
        <v>40</v>
      </c>
      <c r="E41" s="20">
        <v>315635.28999999998</v>
      </c>
      <c r="F41" s="20">
        <v>4827914.71</v>
      </c>
      <c r="G41" s="20">
        <f>E41+F41</f>
        <v>5143550</v>
      </c>
      <c r="H41" s="20">
        <v>5143550</v>
      </c>
      <c r="I41" s="20">
        <v>5143550</v>
      </c>
      <c r="J41" s="20">
        <f>I41-E41</f>
        <v>4827914.71</v>
      </c>
    </row>
    <row r="42" spans="2:10" x14ac:dyDescent="0.3">
      <c r="B42" s="5"/>
      <c r="C42" s="7"/>
      <c r="D42" s="9" t="s">
        <v>41</v>
      </c>
      <c r="E42" s="20">
        <v>0</v>
      </c>
      <c r="F42" s="20">
        <v>0</v>
      </c>
      <c r="G42" s="20">
        <f>E42+F42</f>
        <v>0</v>
      </c>
      <c r="H42" s="20">
        <v>-1954743</v>
      </c>
      <c r="I42" s="20">
        <v>-1954743</v>
      </c>
      <c r="J42" s="20">
        <f>I42-E42</f>
        <v>-1954743</v>
      </c>
    </row>
    <row r="43" spans="2:10" ht="4.5" customHeight="1" x14ac:dyDescent="0.25">
      <c r="B43" s="10"/>
      <c r="C43" s="11"/>
      <c r="D43" s="12"/>
      <c r="E43" s="6"/>
      <c r="F43" s="6"/>
      <c r="G43" s="6"/>
      <c r="H43" s="6"/>
      <c r="I43" s="6"/>
      <c r="J43" s="6"/>
    </row>
    <row r="44" spans="2:10" x14ac:dyDescent="0.3">
      <c r="B44" s="28" t="s">
        <v>42</v>
      </c>
      <c r="C44" s="29"/>
      <c r="D44" s="47"/>
      <c r="E44" s="48">
        <f>E11+E12+E13+E14+E15+E16+E17+E19+E31+E37+E38+E40</f>
        <v>117357421.55000001</v>
      </c>
      <c r="F44" s="48">
        <f t="shared" ref="F44:J44" si="10">F11+F12+F13+F14+F15+F16+F17+F19+F31+F37+F38+F40</f>
        <v>31918251.620000005</v>
      </c>
      <c r="G44" s="48">
        <f t="shared" si="10"/>
        <v>149275673.17000002</v>
      </c>
      <c r="H44" s="48">
        <f t="shared" si="10"/>
        <v>138901334.41</v>
      </c>
      <c r="I44" s="48">
        <f t="shared" si="10"/>
        <v>138901334.41</v>
      </c>
      <c r="J44" s="48">
        <f t="shared" si="10"/>
        <v>21543912.860000007</v>
      </c>
    </row>
    <row r="45" spans="2:10" x14ac:dyDescent="0.3">
      <c r="B45" s="28" t="s">
        <v>43</v>
      </c>
      <c r="C45" s="29"/>
      <c r="D45" s="47"/>
      <c r="E45" s="48"/>
      <c r="F45" s="48"/>
      <c r="G45" s="48"/>
      <c r="H45" s="48"/>
      <c r="I45" s="48"/>
      <c r="J45" s="48"/>
    </row>
    <row r="46" spans="2:10" x14ac:dyDescent="0.3">
      <c r="B46" s="28" t="s">
        <v>44</v>
      </c>
      <c r="C46" s="29"/>
      <c r="D46" s="47"/>
      <c r="E46" s="13"/>
      <c r="F46" s="13"/>
      <c r="G46" s="13"/>
      <c r="H46" s="13"/>
      <c r="I46" s="13"/>
      <c r="J46" s="14">
        <f>J44</f>
        <v>21543912.860000007</v>
      </c>
    </row>
    <row r="47" spans="2:10" ht="4.5" customHeight="1" x14ac:dyDescent="0.25">
      <c r="B47" s="10"/>
      <c r="C47" s="11"/>
      <c r="D47" s="12"/>
      <c r="E47" s="15"/>
      <c r="F47" s="15"/>
      <c r="G47" s="15"/>
      <c r="H47" s="15"/>
      <c r="I47" s="15"/>
      <c r="J47" s="15"/>
    </row>
    <row r="48" spans="2:10" ht="15" x14ac:dyDescent="0.25">
      <c r="B48" s="28" t="s">
        <v>45</v>
      </c>
      <c r="C48" s="29"/>
      <c r="D48" s="47"/>
      <c r="E48" s="15"/>
      <c r="F48" s="15"/>
      <c r="G48" s="15"/>
      <c r="H48" s="15"/>
      <c r="I48" s="15"/>
      <c r="J48" s="15"/>
    </row>
    <row r="49" spans="2:10" ht="15" x14ac:dyDescent="0.25">
      <c r="B49" s="5"/>
      <c r="C49" s="24" t="s">
        <v>46</v>
      </c>
      <c r="D49" s="25"/>
      <c r="E49" s="6">
        <f>SUM(E50:E57)</f>
        <v>34973578.909999996</v>
      </c>
      <c r="F49" s="6">
        <f t="shared" ref="F49:J49" si="11">SUM(F50:F57)</f>
        <v>4280460.63</v>
      </c>
      <c r="G49" s="6">
        <f t="shared" si="11"/>
        <v>39254039.539999999</v>
      </c>
      <c r="H49" s="6">
        <f t="shared" si="11"/>
        <v>39254039.539999999</v>
      </c>
      <c r="I49" s="6">
        <f t="shared" si="11"/>
        <v>39254039.539999999</v>
      </c>
      <c r="J49" s="6">
        <f t="shared" si="11"/>
        <v>4280460.629999999</v>
      </c>
    </row>
    <row r="50" spans="2:10" ht="22.8" x14ac:dyDescent="0.3">
      <c r="B50" s="5"/>
      <c r="C50" s="7"/>
      <c r="D50" s="8" t="s">
        <v>47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ht="15" x14ac:dyDescent="0.25">
      <c r="B51" s="5"/>
      <c r="C51" s="7"/>
      <c r="D51" s="8" t="s">
        <v>48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ht="15" x14ac:dyDescent="0.25">
      <c r="B52" s="5"/>
      <c r="C52" s="7"/>
      <c r="D52" s="8" t="s">
        <v>49</v>
      </c>
      <c r="E52" s="20">
        <v>5350050</v>
      </c>
      <c r="F52" s="20">
        <v>1852891.82</v>
      </c>
      <c r="G52" s="20">
        <f>E52+F52</f>
        <v>7202941.8200000003</v>
      </c>
      <c r="H52" s="20">
        <v>7202941.8200000003</v>
      </c>
      <c r="I52" s="20">
        <v>7202941.8200000003</v>
      </c>
      <c r="J52" s="20">
        <f>I52-E52</f>
        <v>1852891.8200000003</v>
      </c>
    </row>
    <row r="53" spans="2:10" ht="36" x14ac:dyDescent="0.25">
      <c r="B53" s="5"/>
      <c r="C53" s="7"/>
      <c r="D53" s="8" t="s">
        <v>50</v>
      </c>
      <c r="E53" s="20">
        <v>29623528.91</v>
      </c>
      <c r="F53" s="20">
        <v>2427568.81</v>
      </c>
      <c r="G53" s="20">
        <f t="shared" ref="G53:G57" si="12">E53+F53</f>
        <v>32051097.719999999</v>
      </c>
      <c r="H53" s="20">
        <v>32051097.719999999</v>
      </c>
      <c r="I53" s="20">
        <v>32051097.719999999</v>
      </c>
      <c r="J53" s="20">
        <f>I53-E53</f>
        <v>2427568.8099999987</v>
      </c>
    </row>
    <row r="54" spans="2:10" x14ac:dyDescent="0.3">
      <c r="B54" s="5"/>
      <c r="C54" s="7"/>
      <c r="D54" s="8" t="s">
        <v>51</v>
      </c>
      <c r="E54" s="20">
        <v>0</v>
      </c>
      <c r="F54" s="20">
        <v>0</v>
      </c>
      <c r="G54" s="20">
        <f t="shared" si="12"/>
        <v>0</v>
      </c>
      <c r="H54" s="20">
        <v>0</v>
      </c>
      <c r="I54" s="20">
        <v>0</v>
      </c>
      <c r="J54" s="20">
        <v>0</v>
      </c>
    </row>
    <row r="55" spans="2:10" ht="22.8" x14ac:dyDescent="0.3">
      <c r="B55" s="5"/>
      <c r="C55" s="7"/>
      <c r="D55" s="8" t="s">
        <v>52</v>
      </c>
      <c r="E55" s="20">
        <v>0</v>
      </c>
      <c r="F55" s="20">
        <v>0</v>
      </c>
      <c r="G55" s="20">
        <f t="shared" si="12"/>
        <v>0</v>
      </c>
      <c r="H55" s="20">
        <v>0</v>
      </c>
      <c r="I55" s="20">
        <v>0</v>
      </c>
      <c r="J55" s="20">
        <v>0</v>
      </c>
    </row>
    <row r="56" spans="2:10" ht="22.8" x14ac:dyDescent="0.3">
      <c r="B56" s="5"/>
      <c r="C56" s="7"/>
      <c r="D56" s="8" t="s">
        <v>53</v>
      </c>
      <c r="E56" s="20">
        <v>0</v>
      </c>
      <c r="F56" s="20">
        <v>0</v>
      </c>
      <c r="G56" s="20">
        <f t="shared" si="12"/>
        <v>0</v>
      </c>
      <c r="H56" s="20">
        <v>0</v>
      </c>
      <c r="I56" s="20">
        <v>0</v>
      </c>
      <c r="J56" s="20">
        <v>0</v>
      </c>
    </row>
    <row r="57" spans="2:10" ht="24" x14ac:dyDescent="0.25">
      <c r="B57" s="5"/>
      <c r="C57" s="7"/>
      <c r="D57" s="16" t="s">
        <v>54</v>
      </c>
      <c r="E57" s="20">
        <v>0</v>
      </c>
      <c r="F57" s="20">
        <v>0</v>
      </c>
      <c r="G57" s="20">
        <f t="shared" si="12"/>
        <v>0</v>
      </c>
      <c r="H57" s="20">
        <v>0</v>
      </c>
      <c r="I57" s="20">
        <v>0</v>
      </c>
      <c r="J57" s="20">
        <v>0</v>
      </c>
    </row>
    <row r="58" spans="2:10" ht="15" x14ac:dyDescent="0.25">
      <c r="B58" s="5"/>
      <c r="C58" s="24" t="s">
        <v>55</v>
      </c>
      <c r="D58" s="25"/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</row>
    <row r="59" spans="2:10" x14ac:dyDescent="0.3">
      <c r="B59" s="5"/>
      <c r="C59" s="7"/>
      <c r="D59" s="9" t="s">
        <v>56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2:10" x14ac:dyDescent="0.3">
      <c r="B60" s="5"/>
      <c r="C60" s="7"/>
      <c r="D60" s="9" t="s">
        <v>57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</row>
    <row r="61" spans="2:10" x14ac:dyDescent="0.3">
      <c r="B61" s="5"/>
      <c r="C61" s="7"/>
      <c r="D61" s="9" t="s">
        <v>58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</row>
    <row r="62" spans="2:10" ht="15" x14ac:dyDescent="0.25">
      <c r="B62" s="5"/>
      <c r="C62" s="7"/>
      <c r="D62" s="9" t="s">
        <v>59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</row>
    <row r="63" spans="2:10" ht="15" x14ac:dyDescent="0.25">
      <c r="B63" s="5"/>
      <c r="C63" s="24" t="s">
        <v>60</v>
      </c>
      <c r="D63" s="25"/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</row>
    <row r="64" spans="2:10" ht="24" x14ac:dyDescent="0.25">
      <c r="B64" s="5"/>
      <c r="C64" s="7"/>
      <c r="D64" s="8" t="s">
        <v>61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</row>
    <row r="65" spans="2:10" ht="15" x14ac:dyDescent="0.25">
      <c r="B65" s="5"/>
      <c r="C65" s="7"/>
      <c r="D65" s="9" t="s">
        <v>62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</row>
    <row r="66" spans="2:10" ht="21.75" customHeight="1" x14ac:dyDescent="0.25">
      <c r="B66" s="5"/>
      <c r="C66" s="26" t="s">
        <v>74</v>
      </c>
      <c r="D66" s="27"/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</row>
    <row r="67" spans="2:10" ht="15" x14ac:dyDescent="0.25">
      <c r="B67" s="5"/>
      <c r="C67" s="24" t="s">
        <v>63</v>
      </c>
      <c r="D67" s="25"/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</row>
    <row r="68" spans="2:10" ht="4.5" customHeight="1" x14ac:dyDescent="0.25">
      <c r="B68" s="10"/>
      <c r="C68" s="49"/>
      <c r="D68" s="50"/>
      <c r="E68" s="6"/>
      <c r="F68" s="6"/>
      <c r="G68" s="6"/>
      <c r="H68" s="6"/>
      <c r="I68" s="6"/>
      <c r="J68" s="6"/>
    </row>
    <row r="69" spans="2:10" ht="28.95" customHeight="1" x14ac:dyDescent="0.25">
      <c r="B69" s="53" t="s">
        <v>64</v>
      </c>
      <c r="C69" s="54"/>
      <c r="D69" s="55"/>
      <c r="E69" s="14">
        <f>E49+E58+E63+E66+E67</f>
        <v>34973578.909999996</v>
      </c>
      <c r="F69" s="14">
        <f t="shared" ref="F69:J69" si="13">F49+F58+F63+F66+F67</f>
        <v>4280460.63</v>
      </c>
      <c r="G69" s="14">
        <f t="shared" si="13"/>
        <v>39254039.539999999</v>
      </c>
      <c r="H69" s="14">
        <f t="shared" si="13"/>
        <v>39254039.539999999</v>
      </c>
      <c r="I69" s="14">
        <f t="shared" si="13"/>
        <v>39254039.539999999</v>
      </c>
      <c r="J69" s="14">
        <f t="shared" si="13"/>
        <v>4280460.629999999</v>
      </c>
    </row>
    <row r="70" spans="2:10" ht="4.5" customHeight="1" x14ac:dyDescent="0.25">
      <c r="B70" s="10"/>
      <c r="C70" s="49"/>
      <c r="D70" s="50"/>
      <c r="E70" s="6"/>
      <c r="F70" s="6"/>
      <c r="G70" s="6"/>
      <c r="H70" s="6"/>
      <c r="I70" s="6"/>
      <c r="J70" s="6"/>
    </row>
    <row r="71" spans="2:10" ht="15" x14ac:dyDescent="0.25">
      <c r="B71" s="28" t="s">
        <v>65</v>
      </c>
      <c r="C71" s="29"/>
      <c r="D71" s="47"/>
      <c r="E71" s="14">
        <f>SUM(E72)</f>
        <v>0</v>
      </c>
      <c r="F71" s="14">
        <f t="shared" ref="F71:J71" si="14">SUM(F72)</f>
        <v>9139860</v>
      </c>
      <c r="G71" s="14">
        <f t="shared" si="14"/>
        <v>9139860</v>
      </c>
      <c r="H71" s="14">
        <f t="shared" si="14"/>
        <v>9139860</v>
      </c>
      <c r="I71" s="14">
        <f t="shared" si="14"/>
        <v>9139860</v>
      </c>
      <c r="J71" s="14">
        <f t="shared" si="14"/>
        <v>9139860</v>
      </c>
    </row>
    <row r="72" spans="2:10" ht="15" x14ac:dyDescent="0.25">
      <c r="B72" s="5"/>
      <c r="C72" s="24" t="s">
        <v>66</v>
      </c>
      <c r="D72" s="25"/>
      <c r="E72" s="6">
        <v>0</v>
      </c>
      <c r="F72" s="6">
        <v>9139860</v>
      </c>
      <c r="G72" s="6">
        <f>E72+F72</f>
        <v>9139860</v>
      </c>
      <c r="H72" s="6">
        <v>9139860</v>
      </c>
      <c r="I72" s="6">
        <v>9139860</v>
      </c>
      <c r="J72" s="6">
        <f>I72-E72</f>
        <v>9139860</v>
      </c>
    </row>
    <row r="73" spans="2:10" ht="4.5" customHeight="1" x14ac:dyDescent="0.25">
      <c r="B73" s="10"/>
      <c r="C73" s="49"/>
      <c r="D73" s="50"/>
      <c r="E73" s="6"/>
      <c r="F73" s="6"/>
      <c r="G73" s="6"/>
      <c r="H73" s="6"/>
      <c r="I73" s="6"/>
      <c r="J73" s="6"/>
    </row>
    <row r="74" spans="2:10" ht="15" x14ac:dyDescent="0.25">
      <c r="B74" s="28" t="s">
        <v>67</v>
      </c>
      <c r="C74" s="29"/>
      <c r="D74" s="47"/>
      <c r="E74" s="14">
        <f>E44+E69+E71</f>
        <v>152331000.46000001</v>
      </c>
      <c r="F74" s="14">
        <f t="shared" ref="F74:J74" si="15">F44+F69+F71</f>
        <v>45338572.250000007</v>
      </c>
      <c r="G74" s="14">
        <f t="shared" si="15"/>
        <v>197669572.71000001</v>
      </c>
      <c r="H74" s="14">
        <f t="shared" si="15"/>
        <v>187295233.94999999</v>
      </c>
      <c r="I74" s="14">
        <f t="shared" si="15"/>
        <v>187295233.94999999</v>
      </c>
      <c r="J74" s="14">
        <f t="shared" si="15"/>
        <v>34964233.49000001</v>
      </c>
    </row>
    <row r="75" spans="2:10" ht="4.5" customHeight="1" x14ac:dyDescent="0.25">
      <c r="B75" s="10"/>
      <c r="C75" s="49"/>
      <c r="D75" s="50"/>
      <c r="E75" s="17"/>
      <c r="F75" s="17"/>
      <c r="G75" s="17"/>
      <c r="H75" s="17"/>
      <c r="I75" s="17"/>
      <c r="J75" s="17"/>
    </row>
    <row r="76" spans="2:10" ht="15" x14ac:dyDescent="0.25">
      <c r="B76" s="5"/>
      <c r="C76" s="56" t="s">
        <v>68</v>
      </c>
      <c r="D76" s="47"/>
      <c r="E76" s="14"/>
      <c r="F76" s="14"/>
      <c r="G76" s="14"/>
      <c r="H76" s="14"/>
      <c r="I76" s="14"/>
      <c r="J76" s="14"/>
    </row>
    <row r="77" spans="2:10" ht="24" customHeight="1" x14ac:dyDescent="0.3">
      <c r="B77" s="5"/>
      <c r="C77" s="26" t="s">
        <v>69</v>
      </c>
      <c r="D77" s="27"/>
      <c r="E77" s="6">
        <v>0</v>
      </c>
      <c r="F77" s="6">
        <v>9139860</v>
      </c>
      <c r="G77" s="6">
        <f>E77+F77</f>
        <v>9139860</v>
      </c>
      <c r="H77" s="6">
        <v>9139860</v>
      </c>
      <c r="I77" s="6">
        <v>9139860</v>
      </c>
      <c r="J77" s="6">
        <f>I77-E77</f>
        <v>9139860</v>
      </c>
    </row>
    <row r="78" spans="2:10" ht="24" customHeight="1" x14ac:dyDescent="0.25">
      <c r="B78" s="5"/>
      <c r="C78" s="26" t="s">
        <v>70</v>
      </c>
      <c r="D78" s="27"/>
      <c r="E78" s="6">
        <v>0</v>
      </c>
      <c r="F78" s="6">
        <v>0</v>
      </c>
      <c r="G78" s="6">
        <f>E78+F78</f>
        <v>0</v>
      </c>
      <c r="H78" s="6">
        <v>0</v>
      </c>
      <c r="I78" s="6">
        <v>0</v>
      </c>
      <c r="J78" s="6">
        <v>0</v>
      </c>
    </row>
    <row r="79" spans="2:10" ht="15" x14ac:dyDescent="0.25">
      <c r="B79" s="5"/>
      <c r="C79" s="56" t="s">
        <v>71</v>
      </c>
      <c r="D79" s="47"/>
      <c r="E79" s="14">
        <f>E77+E78</f>
        <v>0</v>
      </c>
      <c r="F79" s="14">
        <f t="shared" ref="F79:J79" si="16">F77+F78</f>
        <v>9139860</v>
      </c>
      <c r="G79" s="14">
        <f t="shared" si="16"/>
        <v>9139860</v>
      </c>
      <c r="H79" s="14">
        <f t="shared" si="16"/>
        <v>9139860</v>
      </c>
      <c r="I79" s="14">
        <f t="shared" si="16"/>
        <v>9139860</v>
      </c>
      <c r="J79" s="14">
        <f t="shared" si="16"/>
        <v>9139860</v>
      </c>
    </row>
    <row r="80" spans="2:10" ht="4.5" customHeight="1" thickBot="1" x14ac:dyDescent="0.3">
      <c r="B80" s="18"/>
      <c r="C80" s="51"/>
      <c r="D80" s="52"/>
      <c r="E80" s="19"/>
      <c r="F80" s="19"/>
      <c r="G80" s="19"/>
      <c r="H80" s="19"/>
      <c r="I80" s="19"/>
      <c r="J80" s="19"/>
    </row>
    <row r="81" ht="3.75" customHeight="1" x14ac:dyDescent="0.25"/>
    <row r="100" spans="19:19" x14ac:dyDescent="0.3">
      <c r="S100" s="2"/>
    </row>
  </sheetData>
  <mergeCells count="58">
    <mergeCell ref="C80:D80"/>
    <mergeCell ref="B69:D69"/>
    <mergeCell ref="C70:D70"/>
    <mergeCell ref="B71:D71"/>
    <mergeCell ref="C72:D72"/>
    <mergeCell ref="C73:D73"/>
    <mergeCell ref="B74:D74"/>
    <mergeCell ref="C75:D75"/>
    <mergeCell ref="C76:D76"/>
    <mergeCell ref="C77:D77"/>
    <mergeCell ref="C78:D78"/>
    <mergeCell ref="C79:D79"/>
    <mergeCell ref="H44:H45"/>
    <mergeCell ref="I44:I45"/>
    <mergeCell ref="J44:J45"/>
    <mergeCell ref="B45:D45"/>
    <mergeCell ref="B46:D46"/>
    <mergeCell ref="G44:G45"/>
    <mergeCell ref="C40:D40"/>
    <mergeCell ref="B44:D44"/>
    <mergeCell ref="E44:E45"/>
    <mergeCell ref="F44:F45"/>
    <mergeCell ref="C68:D68"/>
    <mergeCell ref="B48:D48"/>
    <mergeCell ref="C49:D49"/>
    <mergeCell ref="C58:D58"/>
    <mergeCell ref="C63:D63"/>
    <mergeCell ref="C66:D66"/>
    <mergeCell ref="C67:D67"/>
    <mergeCell ref="B18:B19"/>
    <mergeCell ref="C18:D18"/>
    <mergeCell ref="C19:D19"/>
    <mergeCell ref="C31:D31"/>
    <mergeCell ref="C38:D38"/>
    <mergeCell ref="C37:D37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  <mergeCell ref="G7:G8"/>
    <mergeCell ref="H7:H8"/>
    <mergeCell ref="I7:I8"/>
    <mergeCell ref="B8:D8"/>
    <mergeCell ref="B9:D9"/>
    <mergeCell ref="C16:D16"/>
    <mergeCell ref="C17:D17"/>
    <mergeCell ref="B10:D10"/>
    <mergeCell ref="C11:D11"/>
    <mergeCell ref="C12:D12"/>
    <mergeCell ref="C13:D13"/>
    <mergeCell ref="C14:D14"/>
    <mergeCell ref="C15:D15"/>
  </mergeCells>
  <pageMargins left="0.59055118110236227" right="0.23622047244094491" top="0.74803149606299213" bottom="0.74803149606299213" header="0.31496062992125984" footer="0.31496062992125984"/>
  <pageSetup scale="59" fitToHeight="0" orientation="portrait" r:id="rId1"/>
  <headerFooter>
    <oddFooter>&amp;RPagina &amp;P Pagina&amp;N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EAID</vt:lpstr>
      <vt:lpstr>EAID!Área_de_impresión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2023-01-28T00:54:32Z</cp:lastPrinted>
  <dcterms:created xsi:type="dcterms:W3CDTF">2019-02-28T20:37:41Z</dcterms:created>
  <dcterms:modified xsi:type="dcterms:W3CDTF">2023-01-28T00:54:36Z</dcterms:modified>
</cp:coreProperties>
</file>